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filterPrivacy="1" codeName="ThisWorkbook" defaultThemeVersion="124226"/>
  <xr:revisionPtr revIDLastSave="0" documentId="13_ncr:1_{BAB3711B-AE38-4B0C-A5EF-1962CF4EBE2B}" xr6:coauthVersionLast="47" xr6:coauthVersionMax="47" xr10:uidLastSave="{00000000-0000-0000-0000-000000000000}"/>
  <workbookProtection workbookAlgorithmName="SHA-512" workbookHashValue="zO8ADEXzLrjimtRorx0Ahl5EIwtT4FMADVbq9cbkpVqr5lIA2UNR1ORoVzfjcMpeoYWUDzSiN+lH1GipxeC5gA==" workbookSaltValue="hExWTwL8zTXUIlx/th6rkQ==" workbookSpinCount="100000" lockStructure="1"/>
  <bookViews>
    <workbookView xWindow="-110" yWindow="-110" windowWidth="19420" windowHeight="11500" tabRatio="762" activeTab="1" xr2:uid="{00000000-000D-0000-FFFF-FFFF00000000}"/>
  </bookViews>
  <sheets>
    <sheet name="提出書類一覧" sheetId="16" r:id="rId1"/>
    <sheet name="①-1 事業者基本情報" sheetId="26" r:id="rId2"/>
    <sheet name="①-2 支出計画書" sheetId="30" r:id="rId3"/>
    <sheet name="①-3 交付申請書（様式第１）" sheetId="29" r:id="rId4"/>
    <sheet name="①-4 役員名簿" sheetId="13" r:id="rId5"/>
    <sheet name="①-5 人件費単価計算書" sheetId="21" r:id="rId6"/>
    <sheet name="①-6 人件費計算根拠" sheetId="22" r:id="rId7"/>
    <sheet name="参考） 支出計画の根拠がわかる資料例" sheetId="31" r:id="rId8"/>
    <sheet name="健保等級単価一覧表" sheetId="9" state="hidden" r:id="rId9"/>
    <sheet name="プルダウン" sheetId="32" state="hidden" r:id="rId10"/>
  </sheets>
  <definedNames>
    <definedName name="_xlnm._FilterDatabase" localSheetId="2" hidden="1">'①-2 支出計画書'!$A$13:$L$13</definedName>
    <definedName name="_Hlk39153520" localSheetId="0">提出書類一覧!#REF!</definedName>
    <definedName name="_xlnm.Print_Area" localSheetId="1">'①-1 事業者基本情報'!$A$1:$E$72</definedName>
    <definedName name="_xlnm.Print_Area" localSheetId="2">'①-2 支出計画書'!$A$1:$E$33</definedName>
    <definedName name="_xlnm.Print_Area" localSheetId="3">'①-3 交付申請書（様式第１）'!$A$1:$G$35</definedName>
    <definedName name="_xlnm.Print_Area" localSheetId="4">'①-4 役員名簿'!$A$1:$I$39</definedName>
    <definedName name="_xlnm.Print_Area" localSheetId="5">'①-5 人件費単価計算書'!$B$2:$F$78</definedName>
    <definedName name="_xlnm.Print_Area" localSheetId="6">'①-6 人件費計算根拠'!$A$1:$E$31</definedName>
    <definedName name="_xlnm.Print_Area" localSheetId="0">提出書類一覧!$A$1:$E$16</definedName>
    <definedName name="_xlnm.Print_Titles" localSheetId="2">'①-2 支出計画書'!$13:$13</definedName>
    <definedName name="_xlnm.Print_Titles" localSheetId="6">'①-6 人件費計算根拠'!$7:$7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4" i="30" l="1"/>
  <c r="C23" i="29" l="1"/>
  <c r="F8" i="21" l="1"/>
  <c r="F7" i="21"/>
  <c r="G2" i="29" l="1"/>
  <c r="E4" i="30"/>
  <c r="E28" i="29" s="1"/>
  <c r="E29" i="29" s="1"/>
  <c r="E6" i="30"/>
  <c r="E8" i="30"/>
  <c r="E9" i="30"/>
  <c r="E10" i="30"/>
  <c r="F46" i="32"/>
  <c r="F45" i="32"/>
  <c r="F44" i="32"/>
  <c r="F43" i="32"/>
  <c r="F42" i="32"/>
  <c r="F41" i="32"/>
  <c r="F40" i="32"/>
  <c r="F39" i="32"/>
  <c r="F38" i="32"/>
  <c r="F37" i="32"/>
  <c r="F36" i="32"/>
  <c r="F35" i="32"/>
  <c r="F34" i="32"/>
  <c r="F33" i="32"/>
  <c r="F32" i="32"/>
  <c r="F31" i="32"/>
  <c r="F30" i="32"/>
  <c r="F29" i="32"/>
  <c r="F28" i="32"/>
  <c r="F27" i="32"/>
  <c r="F26" i="32"/>
  <c r="F25" i="32"/>
  <c r="F24" i="32"/>
  <c r="F23" i="32"/>
  <c r="F22" i="32"/>
  <c r="F21" i="32"/>
  <c r="F20" i="32"/>
  <c r="F19" i="32"/>
  <c r="F18" i="32"/>
  <c r="F17" i="32"/>
  <c r="F16" i="32"/>
  <c r="F15" i="32"/>
  <c r="F14" i="32"/>
  <c r="F13" i="32"/>
  <c r="F12" i="32"/>
  <c r="F11" i="32"/>
  <c r="F10" i="32"/>
  <c r="F9" i="32"/>
  <c r="F8" i="32"/>
  <c r="F7" i="32"/>
  <c r="B4" i="30" l="1"/>
  <c r="A32" i="21" l="1"/>
  <c r="A31" i="21"/>
  <c r="E32" i="21"/>
  <c r="E31" i="21"/>
  <c r="E27" i="21"/>
  <c r="A27" i="21"/>
  <c r="J26" i="29"/>
  <c r="D3" i="22" l="1"/>
  <c r="D45" i="21" l="1"/>
  <c r="F10" i="29" l="1"/>
  <c r="F9" i="29"/>
  <c r="F8" i="29"/>
  <c r="F7" i="29"/>
  <c r="E16" i="21" l="1"/>
  <c r="C30" i="22" l="1"/>
  <c r="E30" i="22" s="1"/>
  <c r="C29" i="22"/>
  <c r="E29" i="22" s="1"/>
  <c r="C28" i="22"/>
  <c r="E28" i="22" s="1"/>
  <c r="C27" i="22"/>
  <c r="E27" i="22" s="1"/>
  <c r="C26" i="22"/>
  <c r="E26" i="22" s="1"/>
  <c r="C25" i="22"/>
  <c r="E25" i="22" s="1"/>
  <c r="C24" i="22"/>
  <c r="E24" i="22" s="1"/>
  <c r="C23" i="22"/>
  <c r="E23" i="22" s="1"/>
  <c r="C22" i="22"/>
  <c r="E22" i="22" s="1"/>
  <c r="C21" i="22"/>
  <c r="E21" i="22" s="1"/>
  <c r="C20" i="22"/>
  <c r="E20" i="22" s="1"/>
  <c r="C19" i="22"/>
  <c r="E19" i="22" s="1"/>
  <c r="C18" i="22"/>
  <c r="E18" i="22" s="1"/>
  <c r="C17" i="22"/>
  <c r="E17" i="22" s="1"/>
  <c r="C16" i="22"/>
  <c r="E16" i="22" s="1"/>
  <c r="C15" i="22"/>
  <c r="E15" i="22" s="1"/>
  <c r="C14" i="22"/>
  <c r="E14" i="22" s="1"/>
  <c r="C13" i="22"/>
  <c r="E13" i="22" s="1"/>
  <c r="C12" i="22"/>
  <c r="E12" i="22" s="1"/>
  <c r="C11" i="22"/>
  <c r="E11" i="22" s="1"/>
  <c r="C10" i="22"/>
  <c r="E10" i="22" s="1"/>
  <c r="C9" i="22"/>
  <c r="E9" i="22" s="1"/>
  <c r="C8" i="22"/>
  <c r="E8" i="22" s="1"/>
  <c r="C31" i="22"/>
  <c r="E31" i="22" s="1"/>
  <c r="E70" i="21"/>
  <c r="A70" i="21"/>
  <c r="E69" i="21"/>
  <c r="A69" i="21"/>
  <c r="E68" i="21"/>
  <c r="A68" i="21"/>
  <c r="E67" i="21"/>
  <c r="A67" i="21"/>
  <c r="E66" i="21"/>
  <c r="A66" i="21"/>
  <c r="E65" i="21"/>
  <c r="A65" i="21"/>
  <c r="E64" i="21"/>
  <c r="A64" i="21"/>
  <c r="E63" i="21"/>
  <c r="A63" i="21"/>
  <c r="E62" i="21"/>
  <c r="A62" i="21"/>
  <c r="E61" i="21"/>
  <c r="A61" i="21"/>
  <c r="E53" i="21"/>
  <c r="D53" i="21"/>
  <c r="A53" i="21"/>
  <c r="E52" i="21"/>
  <c r="D52" i="21"/>
  <c r="A52" i="21"/>
  <c r="E51" i="21"/>
  <c r="D51" i="21"/>
  <c r="A51" i="21"/>
  <c r="E50" i="21"/>
  <c r="D50" i="21"/>
  <c r="A50" i="21"/>
  <c r="E49" i="21"/>
  <c r="D49" i="21"/>
  <c r="A49" i="21"/>
  <c r="E48" i="21"/>
  <c r="D48" i="21"/>
  <c r="A48" i="21"/>
  <c r="E47" i="21"/>
  <c r="D47" i="21"/>
  <c r="A47" i="21"/>
  <c r="E46" i="21"/>
  <c r="D46" i="21"/>
  <c r="A46" i="21"/>
  <c r="E45" i="21"/>
  <c r="A45" i="21"/>
  <c r="E44" i="21"/>
  <c r="D44" i="21"/>
  <c r="A44" i="21"/>
  <c r="E35" i="21"/>
  <c r="A35" i="21"/>
  <c r="E34" i="21"/>
  <c r="A34" i="21"/>
  <c r="E33" i="21"/>
  <c r="A33" i="21"/>
  <c r="E30" i="21"/>
  <c r="A30" i="21"/>
  <c r="E29" i="21"/>
  <c r="A29" i="21"/>
  <c r="E28" i="21"/>
  <c r="A28" i="21"/>
  <c r="E26" i="21"/>
  <c r="A26" i="21"/>
  <c r="E25" i="21"/>
  <c r="A25" i="21"/>
  <c r="E24" i="21"/>
  <c r="A24" i="21"/>
  <c r="E23" i="21"/>
  <c r="A23" i="21"/>
  <c r="E22" i="21"/>
  <c r="A22" i="21"/>
  <c r="E21" i="21"/>
  <c r="A21" i="21"/>
  <c r="E20" i="21"/>
  <c r="A20" i="21"/>
  <c r="E19" i="21"/>
  <c r="A19" i="21"/>
  <c r="E18" i="21"/>
  <c r="A18" i="21"/>
  <c r="E17" i="21"/>
  <c r="A17" i="21"/>
  <c r="A16" i="21"/>
  <c r="C10" i="32" l="1"/>
  <c r="C18" i="32"/>
  <c r="C26" i="32"/>
  <c r="C34" i="32"/>
  <c r="C42" i="32"/>
  <c r="C20" i="32"/>
  <c r="C36" i="32"/>
  <c r="C46" i="32"/>
  <c r="C9" i="32"/>
  <c r="C11" i="32"/>
  <c r="C19" i="32"/>
  <c r="C27" i="32"/>
  <c r="C35" i="32"/>
  <c r="C43" i="32"/>
  <c r="C12" i="32"/>
  <c r="C28" i="32"/>
  <c r="C44" i="32"/>
  <c r="C7" i="32"/>
  <c r="C33" i="32"/>
  <c r="C13" i="32"/>
  <c r="C21" i="32"/>
  <c r="C29" i="32"/>
  <c r="C37" i="32"/>
  <c r="C45" i="32"/>
  <c r="C14" i="32"/>
  <c r="C22" i="32"/>
  <c r="C30" i="32"/>
  <c r="C38" i="32"/>
  <c r="C17" i="32"/>
  <c r="C41" i="32"/>
  <c r="C15" i="32"/>
  <c r="C23" i="32"/>
  <c r="C31" i="32"/>
  <c r="C39" i="32"/>
  <c r="C47" i="32"/>
  <c r="C8" i="32"/>
  <c r="C16" i="32"/>
  <c r="C24" i="32"/>
  <c r="C32" i="32"/>
  <c r="C40" i="32"/>
  <c r="C25" i="32"/>
  <c r="E6" i="22"/>
  <c r="E7" i="30" s="1"/>
  <c r="E11" i="30" s="1"/>
  <c r="G11" i="30" s="1"/>
  <c r="H11" i="30" s="1"/>
  <c r="D28" i="29" l="1"/>
  <c r="I26" i="29" s="1"/>
  <c r="F28" i="29" l="1"/>
  <c r="F29" i="29" s="1"/>
  <c r="D29" i="29"/>
  <c r="C28" i="29"/>
  <c r="C29" i="29" s="1"/>
</calcChain>
</file>

<file path=xl/sharedStrings.xml><?xml version="1.0" encoding="utf-8"?>
<sst xmlns="http://schemas.openxmlformats.org/spreadsheetml/2006/main" count="402" uniqueCount="324">
  <si>
    <t>人件費単価計算書</t>
    <rPh sb="0" eb="3">
      <t>ジンケンヒ</t>
    </rPh>
    <rPh sb="3" eb="5">
      <t>タンカ</t>
    </rPh>
    <rPh sb="5" eb="8">
      <t>ケイサンショ</t>
    </rPh>
    <phoneticPr fontId="8"/>
  </si>
  <si>
    <t>下記に相違ないことを証明する。</t>
    <rPh sb="0" eb="1">
      <t>カ</t>
    </rPh>
    <phoneticPr fontId="3"/>
  </si>
  <si>
    <t>法人・団体等名</t>
    <rPh sb="0" eb="2">
      <t>ホウジン</t>
    </rPh>
    <rPh sb="5" eb="6">
      <t>トウ</t>
    </rPh>
    <phoneticPr fontId="8"/>
  </si>
  <si>
    <t>代表者名又は担当部署責任者</t>
    <rPh sb="4" eb="5">
      <t>マタ</t>
    </rPh>
    <rPh sb="6" eb="8">
      <t>タントウ</t>
    </rPh>
    <rPh sb="8" eb="10">
      <t>ブショ</t>
    </rPh>
    <rPh sb="10" eb="13">
      <t>セキニンシャ</t>
    </rPh>
    <phoneticPr fontId="8"/>
  </si>
  <si>
    <t>記</t>
    <rPh sb="0" eb="1">
      <t>キ</t>
    </rPh>
    <phoneticPr fontId="3"/>
  </si>
  <si>
    <t>各表は、対象となる人ごとに１行を用いること</t>
    <rPh sb="0" eb="1">
      <t>カク</t>
    </rPh>
    <rPh sb="1" eb="2">
      <t>ヒョウ</t>
    </rPh>
    <rPh sb="4" eb="6">
      <t>タイショウ</t>
    </rPh>
    <rPh sb="9" eb="10">
      <t>ヒト</t>
    </rPh>
    <rPh sb="14" eb="15">
      <t>ギョウ</t>
    </rPh>
    <rPh sb="16" eb="17">
      <t>モチ</t>
    </rPh>
    <phoneticPr fontId="3"/>
  </si>
  <si>
    <t>１．健保等級適用者</t>
    <rPh sb="2" eb="4">
      <t>ケンポ</t>
    </rPh>
    <rPh sb="4" eb="6">
      <t>トウキュウ</t>
    </rPh>
    <rPh sb="6" eb="9">
      <t>テキヨウシャ</t>
    </rPh>
    <phoneticPr fontId="8"/>
  </si>
  <si>
    <t>氏名</t>
    <rPh sb="0" eb="2">
      <t>シメイ</t>
    </rPh>
    <phoneticPr fontId="8"/>
  </si>
  <si>
    <t>賞与回数</t>
    <rPh sb="0" eb="2">
      <t>ショウヨ</t>
    </rPh>
    <rPh sb="2" eb="4">
      <t>カイスウ</t>
    </rPh>
    <phoneticPr fontId="8"/>
  </si>
  <si>
    <t>人件費単価</t>
    <rPh sb="0" eb="3">
      <t>ジンケンヒ</t>
    </rPh>
    <rPh sb="3" eb="5">
      <t>タンカ</t>
    </rPh>
    <phoneticPr fontId="8"/>
  </si>
  <si>
    <t>備考</t>
    <rPh sb="0" eb="2">
      <t>ビコウ</t>
    </rPh>
    <phoneticPr fontId="8"/>
  </si>
  <si>
    <t>健保等級と賞与回数を記入すると、人件費単価が自動で算出されます。</t>
    <rPh sb="0" eb="2">
      <t>ケンポ</t>
    </rPh>
    <rPh sb="2" eb="4">
      <t>トウキュウ</t>
    </rPh>
    <rPh sb="5" eb="7">
      <t>ショウヨ</t>
    </rPh>
    <rPh sb="7" eb="9">
      <t>カイスウ</t>
    </rPh>
    <rPh sb="10" eb="12">
      <t>キニュウ</t>
    </rPh>
    <rPh sb="16" eb="19">
      <t>ジンケンヒ</t>
    </rPh>
    <rPh sb="19" eb="21">
      <t>タンカ</t>
    </rPh>
    <rPh sb="22" eb="24">
      <t>ジドウ</t>
    </rPh>
    <rPh sb="25" eb="27">
      <t>サンシュツ</t>
    </rPh>
    <phoneticPr fontId="3"/>
  </si>
  <si>
    <t>※ 健保等級の適用にあたっては、補助事業の開始時に適用されている等級に基づく単価を使用すること。</t>
    <rPh sb="2" eb="4">
      <t>ケンポ</t>
    </rPh>
    <rPh sb="4" eb="6">
      <t>トウキュウ</t>
    </rPh>
    <rPh sb="7" eb="9">
      <t>テキヨウ</t>
    </rPh>
    <rPh sb="16" eb="18">
      <t>ホジョ</t>
    </rPh>
    <rPh sb="18" eb="20">
      <t>ジギョウ</t>
    </rPh>
    <rPh sb="21" eb="23">
      <t>カイシ</t>
    </rPh>
    <rPh sb="23" eb="24">
      <t>ジ</t>
    </rPh>
    <rPh sb="25" eb="27">
      <t>テキヨウ</t>
    </rPh>
    <rPh sb="32" eb="34">
      <t>トウキュウ</t>
    </rPh>
    <rPh sb="35" eb="36">
      <t>モト</t>
    </rPh>
    <rPh sb="38" eb="40">
      <t>タンカ</t>
    </rPh>
    <rPh sb="41" eb="43">
      <t>シヨウ</t>
    </rPh>
    <phoneticPr fontId="8"/>
  </si>
  <si>
    <t>※ 健保等級に対応する時間単価一覧表には、下記を用いること。</t>
    <rPh sb="2" eb="4">
      <t>ケンポ</t>
    </rPh>
    <rPh sb="4" eb="6">
      <t>トウキュウ</t>
    </rPh>
    <rPh sb="7" eb="9">
      <t>タイオウ</t>
    </rPh>
    <rPh sb="11" eb="13">
      <t>ジカン</t>
    </rPh>
    <rPh sb="13" eb="15">
      <t>タンカ</t>
    </rPh>
    <rPh sb="15" eb="17">
      <t>イチラン</t>
    </rPh>
    <rPh sb="17" eb="18">
      <t>ヒョウ</t>
    </rPh>
    <rPh sb="21" eb="23">
      <t>カキ</t>
    </rPh>
    <rPh sb="24" eb="25">
      <t>モチ</t>
    </rPh>
    <phoneticPr fontId="8"/>
  </si>
  <si>
    <t>２．健保等級非適用者（年俸制、月給制）</t>
    <rPh sb="2" eb="4">
      <t>ケンポ</t>
    </rPh>
    <rPh sb="4" eb="6">
      <t>トウキュウ</t>
    </rPh>
    <rPh sb="6" eb="7">
      <t>ヒ</t>
    </rPh>
    <rPh sb="7" eb="10">
      <t>テキヨウシャ</t>
    </rPh>
    <rPh sb="11" eb="14">
      <t>ネンポウセイ</t>
    </rPh>
    <rPh sb="15" eb="17">
      <t>ゲッキュウ</t>
    </rPh>
    <rPh sb="17" eb="18">
      <t>セイ</t>
    </rPh>
    <phoneticPr fontId="8"/>
  </si>
  <si>
    <t>月給額</t>
    <rPh sb="0" eb="2">
      <t>ゲッキュウ</t>
    </rPh>
    <rPh sb="2" eb="3">
      <t>ガク</t>
    </rPh>
    <phoneticPr fontId="8"/>
  </si>
  <si>
    <t>※ 健保等級非適用者（年俸制、月給制）については、月給額を算出し、時間単価一覧表の「月給額範囲」に対応する時間単価を適用すること。</t>
    <rPh sb="2" eb="4">
      <t>ケンポ</t>
    </rPh>
    <rPh sb="4" eb="6">
      <t>トウキュウ</t>
    </rPh>
    <rPh sb="6" eb="7">
      <t>ヒ</t>
    </rPh>
    <rPh sb="7" eb="10">
      <t>テキヨウシャ</t>
    </rPh>
    <rPh sb="11" eb="14">
      <t>ネンポウセイ</t>
    </rPh>
    <rPh sb="15" eb="17">
      <t>ゲッキュウ</t>
    </rPh>
    <rPh sb="17" eb="18">
      <t>セイ</t>
    </rPh>
    <rPh sb="25" eb="27">
      <t>ゲッキュウ</t>
    </rPh>
    <rPh sb="27" eb="28">
      <t>ガク</t>
    </rPh>
    <rPh sb="29" eb="31">
      <t>サンシュツ</t>
    </rPh>
    <rPh sb="33" eb="35">
      <t>ジカン</t>
    </rPh>
    <rPh sb="35" eb="37">
      <t>タンカ</t>
    </rPh>
    <rPh sb="37" eb="39">
      <t>イチラン</t>
    </rPh>
    <rPh sb="39" eb="40">
      <t>ヒョウ</t>
    </rPh>
    <rPh sb="42" eb="44">
      <t>ゲッキュウ</t>
    </rPh>
    <rPh sb="44" eb="45">
      <t>ガク</t>
    </rPh>
    <rPh sb="45" eb="47">
      <t>ハンイ</t>
    </rPh>
    <rPh sb="49" eb="51">
      <t>タイオウ</t>
    </rPh>
    <rPh sb="53" eb="55">
      <t>ジカン</t>
    </rPh>
    <rPh sb="55" eb="57">
      <t>タンカ</t>
    </rPh>
    <rPh sb="58" eb="60">
      <t>テキヨウ</t>
    </rPh>
    <phoneticPr fontId="8"/>
  </si>
  <si>
    <t>　　なお、年俸から月給額を算出する場合には、健康保険の報酬月額の算定に準ずること。</t>
    <rPh sb="5" eb="7">
      <t>ネンポウ</t>
    </rPh>
    <rPh sb="9" eb="11">
      <t>ゲッキュウ</t>
    </rPh>
    <rPh sb="11" eb="12">
      <t>ガク</t>
    </rPh>
    <rPh sb="13" eb="15">
      <t>サンシュツ</t>
    </rPh>
    <rPh sb="17" eb="19">
      <t>バアイ</t>
    </rPh>
    <rPh sb="22" eb="24">
      <t>ケンコウ</t>
    </rPh>
    <rPh sb="24" eb="26">
      <t>ホケン</t>
    </rPh>
    <rPh sb="27" eb="29">
      <t>ホウシュウ</t>
    </rPh>
    <rPh sb="29" eb="31">
      <t>ゲツガク</t>
    </rPh>
    <rPh sb="32" eb="34">
      <t>サンテイ</t>
    </rPh>
    <rPh sb="35" eb="36">
      <t>ジュン</t>
    </rPh>
    <phoneticPr fontId="8"/>
  </si>
  <si>
    <t>３．健保等級非適用者（日給制、時給制）</t>
    <rPh sb="2" eb="4">
      <t>ケンポ</t>
    </rPh>
    <rPh sb="4" eb="6">
      <t>トウキュウ</t>
    </rPh>
    <rPh sb="6" eb="7">
      <t>ヒ</t>
    </rPh>
    <rPh sb="7" eb="10">
      <t>テキヨウシャ</t>
    </rPh>
    <rPh sb="11" eb="14">
      <t>ニッキュウセイ</t>
    </rPh>
    <rPh sb="15" eb="18">
      <t>ジキュウセイ</t>
    </rPh>
    <phoneticPr fontId="8"/>
  </si>
  <si>
    <t>日給額と所定労働時間を記入すると、人件費単価が自動で算出されます。</t>
    <rPh sb="0" eb="2">
      <t>ニッキュウ</t>
    </rPh>
    <rPh sb="4" eb="6">
      <t>ショテイ</t>
    </rPh>
    <rPh sb="6" eb="8">
      <t>ロウドウ</t>
    </rPh>
    <rPh sb="8" eb="10">
      <t>ジカン</t>
    </rPh>
    <phoneticPr fontId="3"/>
  </si>
  <si>
    <t>※２ 就業規則又は個別の労働契約で定められた所定労働時間。</t>
    <rPh sb="3" eb="5">
      <t>シュウギョウ</t>
    </rPh>
    <rPh sb="5" eb="7">
      <t>キソク</t>
    </rPh>
    <rPh sb="7" eb="8">
      <t>マタ</t>
    </rPh>
    <rPh sb="9" eb="11">
      <t>コベツ</t>
    </rPh>
    <rPh sb="12" eb="14">
      <t>ロウドウ</t>
    </rPh>
    <rPh sb="14" eb="16">
      <t>ケイヤク</t>
    </rPh>
    <rPh sb="17" eb="18">
      <t>サダ</t>
    </rPh>
    <rPh sb="22" eb="24">
      <t>ショテイ</t>
    </rPh>
    <rPh sb="24" eb="26">
      <t>ロウドウ</t>
    </rPh>
    <rPh sb="26" eb="28">
      <t>ジカン</t>
    </rPh>
    <phoneticPr fontId="8"/>
  </si>
  <si>
    <t>（注）新たに雇用する者の場合、既に合意している条件に基づく健保等級等で申請すること（原則、交付決定後に変更はできない）。</t>
    <rPh sb="1" eb="2">
      <t>チュウ</t>
    </rPh>
    <rPh sb="3" eb="4">
      <t>アラ</t>
    </rPh>
    <rPh sb="6" eb="8">
      <t>コヨウ</t>
    </rPh>
    <rPh sb="10" eb="11">
      <t>モノ</t>
    </rPh>
    <rPh sb="12" eb="14">
      <t>バアイ</t>
    </rPh>
    <rPh sb="15" eb="16">
      <t>スデ</t>
    </rPh>
    <rPh sb="17" eb="19">
      <t>ゴウイ</t>
    </rPh>
    <rPh sb="23" eb="25">
      <t>ジョウケン</t>
    </rPh>
    <rPh sb="26" eb="27">
      <t>モト</t>
    </rPh>
    <rPh sb="29" eb="31">
      <t>ケンポ</t>
    </rPh>
    <rPh sb="31" eb="33">
      <t>トウキュウ</t>
    </rPh>
    <rPh sb="33" eb="34">
      <t>トウ</t>
    </rPh>
    <rPh sb="35" eb="37">
      <t>シンセイ</t>
    </rPh>
    <rPh sb="42" eb="44">
      <t>ゲンソク</t>
    </rPh>
    <rPh sb="45" eb="47">
      <t>コウフ</t>
    </rPh>
    <rPh sb="47" eb="49">
      <t>ケッテイ</t>
    </rPh>
    <rPh sb="49" eb="50">
      <t>ゴ</t>
    </rPh>
    <rPh sb="51" eb="53">
      <t>ヘンコウ</t>
    </rPh>
    <phoneticPr fontId="8"/>
  </si>
  <si>
    <t>費用細目</t>
    <rPh sb="0" eb="2">
      <t>ヒヨウ</t>
    </rPh>
    <rPh sb="2" eb="4">
      <t>サイモク</t>
    </rPh>
    <phoneticPr fontId="3"/>
  </si>
  <si>
    <t>No.</t>
    <phoneticPr fontId="3"/>
  </si>
  <si>
    <t>　　　</t>
    <phoneticPr fontId="3"/>
  </si>
  <si>
    <t>等級</t>
    <rPh sb="0" eb="2">
      <t>トウキュウ</t>
    </rPh>
    <phoneticPr fontId="8"/>
  </si>
  <si>
    <t>単価A</t>
    <rPh sb="0" eb="2">
      <t>タンカ</t>
    </rPh>
    <phoneticPr fontId="8"/>
  </si>
  <si>
    <t>単価B</t>
    <rPh sb="0" eb="2">
      <t>タンカ</t>
    </rPh>
    <phoneticPr fontId="8"/>
  </si>
  <si>
    <t>月給範囲下限</t>
    <rPh sb="0" eb="2">
      <t>ゲッキュウ</t>
    </rPh>
    <rPh sb="2" eb="4">
      <t>ハンイ</t>
    </rPh>
    <rPh sb="4" eb="6">
      <t>カゲン</t>
    </rPh>
    <phoneticPr fontId="8"/>
  </si>
  <si>
    <t>上限</t>
    <rPh sb="0" eb="2">
      <t>ジョウゲン</t>
    </rPh>
    <phoneticPr fontId="8"/>
  </si>
  <si>
    <t>単価</t>
    <rPh sb="0" eb="2">
      <t>タンカ</t>
    </rPh>
    <phoneticPr fontId="8"/>
  </si>
  <si>
    <t/>
  </si>
  <si>
    <t>投入人件費
見込（円）</t>
    <rPh sb="0" eb="2">
      <t>トウニュウ</t>
    </rPh>
    <rPh sb="2" eb="5">
      <t>ジンケンヒ</t>
    </rPh>
    <rPh sb="6" eb="8">
      <t>ミコ</t>
    </rPh>
    <rPh sb="9" eb="10">
      <t>エン</t>
    </rPh>
    <phoneticPr fontId="3"/>
  </si>
  <si>
    <t>人件費総計（円）</t>
    <rPh sb="0" eb="3">
      <t>ジンケンヒ</t>
    </rPh>
    <rPh sb="3" eb="5">
      <t>ソウケイ</t>
    </rPh>
    <rPh sb="6" eb="7">
      <t>エン</t>
    </rPh>
    <phoneticPr fontId="3"/>
  </si>
  <si>
    <t>備考（月給額の算出式を記入）</t>
    <rPh sb="0" eb="2">
      <t>ビコウ</t>
    </rPh>
    <rPh sb="3" eb="5">
      <t>ゲッキュウ</t>
    </rPh>
    <rPh sb="5" eb="6">
      <t>ガク</t>
    </rPh>
    <rPh sb="7" eb="9">
      <t>サンシュツ</t>
    </rPh>
    <rPh sb="9" eb="10">
      <t>シキ</t>
    </rPh>
    <phoneticPr fontId="8"/>
  </si>
  <si>
    <t>費用総計（円）</t>
    <phoneticPr fontId="3"/>
  </si>
  <si>
    <t>事業者名</t>
    <rPh sb="0" eb="3">
      <t>ジギョウシャ</t>
    </rPh>
    <rPh sb="3" eb="4">
      <t>メイ</t>
    </rPh>
    <phoneticPr fontId="3"/>
  </si>
  <si>
    <t>費用内容</t>
    <rPh sb="0" eb="2">
      <t>ヒヨウ</t>
    </rPh>
    <rPh sb="2" eb="4">
      <t>ナイヨウ</t>
    </rPh>
    <phoneticPr fontId="3"/>
  </si>
  <si>
    <t>会社名</t>
    <rPh sb="0" eb="3">
      <t>カイシャメイ</t>
    </rPh>
    <phoneticPr fontId="8"/>
  </si>
  <si>
    <t>（様式第１）</t>
    <phoneticPr fontId="8"/>
  </si>
  <si>
    <t>住所</t>
    <rPh sb="0" eb="2">
      <t>ジュウショ</t>
    </rPh>
    <phoneticPr fontId="8"/>
  </si>
  <si>
    <t>（注１）申請書には、次の事項を記載した書面を添付すること。</t>
    <phoneticPr fontId="3"/>
  </si>
  <si>
    <t>（別添）</t>
    <rPh sb="1" eb="3">
      <t>ベッテン</t>
    </rPh>
    <phoneticPr fontId="3"/>
  </si>
  <si>
    <t>役員名簿</t>
    <phoneticPr fontId="3"/>
  </si>
  <si>
    <t>氏名カナ</t>
    <phoneticPr fontId="3"/>
  </si>
  <si>
    <t>氏名漢字</t>
    <phoneticPr fontId="3"/>
  </si>
  <si>
    <t>生年月日</t>
    <phoneticPr fontId="3"/>
  </si>
  <si>
    <t>和暦</t>
    <rPh sb="0" eb="2">
      <t>ワレキ</t>
    </rPh>
    <phoneticPr fontId="3"/>
  </si>
  <si>
    <t>年</t>
    <rPh sb="0" eb="1">
      <t>ネン</t>
    </rPh>
    <phoneticPr fontId="3"/>
  </si>
  <si>
    <t>月</t>
    <rPh sb="0" eb="1">
      <t>ツキ</t>
    </rPh>
    <phoneticPr fontId="3"/>
  </si>
  <si>
    <t>日</t>
    <rPh sb="0" eb="1">
      <t>ヒ</t>
    </rPh>
    <phoneticPr fontId="3"/>
  </si>
  <si>
    <t>性別</t>
    <rPh sb="0" eb="2">
      <t>セイベツ</t>
    </rPh>
    <phoneticPr fontId="3"/>
  </si>
  <si>
    <t>会社名</t>
    <rPh sb="0" eb="3">
      <t>カイシャメイ</t>
    </rPh>
    <phoneticPr fontId="3"/>
  </si>
  <si>
    <t>役職名</t>
    <rPh sb="0" eb="3">
      <t>ヤクショクメイ</t>
    </rPh>
    <phoneticPr fontId="3"/>
  </si>
  <si>
    <t>（注）</t>
    <rPh sb="1" eb="2">
      <t>チュウ</t>
    </rPh>
    <phoneticPr fontId="3"/>
  </si>
  <si>
    <t>住所</t>
    <rPh sb="0" eb="2">
      <t>ジュウショ</t>
    </rPh>
    <phoneticPr fontId="3"/>
  </si>
  <si>
    <t>代表者役職</t>
    <rPh sb="0" eb="2">
      <t>ダイヒョウ</t>
    </rPh>
    <rPh sb="2" eb="3">
      <t>シャ</t>
    </rPh>
    <rPh sb="3" eb="5">
      <t>ヤクショク</t>
    </rPh>
    <phoneticPr fontId="3"/>
  </si>
  <si>
    <t>氏名</t>
    <rPh sb="0" eb="2">
      <t>シメイ</t>
    </rPh>
    <phoneticPr fontId="3"/>
  </si>
  <si>
    <t>代表者役職</t>
    <rPh sb="0" eb="3">
      <t>ダイヒョウシャ</t>
    </rPh>
    <rPh sb="3" eb="5">
      <t>ヤクショク</t>
    </rPh>
    <phoneticPr fontId="8"/>
  </si>
  <si>
    <t>代表者名</t>
    <rPh sb="0" eb="3">
      <t>ダイヒョウシャ</t>
    </rPh>
    <rPh sb="3" eb="4">
      <t>メイ</t>
    </rPh>
    <phoneticPr fontId="3"/>
  </si>
  <si>
    <t>担当者役職①</t>
    <rPh sb="0" eb="3">
      <t>タントウシャ</t>
    </rPh>
    <rPh sb="3" eb="5">
      <t>ヤクショク</t>
    </rPh>
    <phoneticPr fontId="3"/>
  </si>
  <si>
    <t>担当者氏名①</t>
    <rPh sb="0" eb="3">
      <t>タントウシャ</t>
    </rPh>
    <rPh sb="3" eb="5">
      <t>シメイ</t>
    </rPh>
    <phoneticPr fontId="3"/>
  </si>
  <si>
    <t>電話番号①</t>
    <rPh sb="0" eb="2">
      <t>デンワ</t>
    </rPh>
    <rPh sb="2" eb="4">
      <t>バンゴウ</t>
    </rPh>
    <phoneticPr fontId="3"/>
  </si>
  <si>
    <t>メールアドレス①</t>
    <phoneticPr fontId="3"/>
  </si>
  <si>
    <t>電話番号②</t>
    <rPh sb="0" eb="2">
      <t>デンワ</t>
    </rPh>
    <rPh sb="2" eb="4">
      <t>バンゴウ</t>
    </rPh>
    <phoneticPr fontId="3"/>
  </si>
  <si>
    <t>メールアドレス②</t>
    <phoneticPr fontId="3"/>
  </si>
  <si>
    <t>電話番号③</t>
    <rPh sb="0" eb="2">
      <t>デンワ</t>
    </rPh>
    <rPh sb="2" eb="4">
      <t>バンゴウ</t>
    </rPh>
    <phoneticPr fontId="3"/>
  </si>
  <si>
    <t>メールアドレス③</t>
    <phoneticPr fontId="3"/>
  </si>
  <si>
    <t>書式</t>
    <rPh sb="0" eb="2">
      <t>ショシキ</t>
    </rPh>
    <phoneticPr fontId="8"/>
  </si>
  <si>
    <t>自由</t>
    <rPh sb="0" eb="2">
      <t>ジユウ</t>
    </rPh>
    <phoneticPr fontId="8"/>
  </si>
  <si>
    <t>書類名称</t>
    <phoneticPr fontId="3"/>
  </si>
  <si>
    <t>No</t>
    <phoneticPr fontId="3"/>
  </si>
  <si>
    <t>指定
（別添）</t>
    <rPh sb="0" eb="2">
      <t>シテイ</t>
    </rPh>
    <rPh sb="4" eb="6">
      <t>ベッテン</t>
    </rPh>
    <phoneticPr fontId="8"/>
  </si>
  <si>
    <t>補助対象経費の
区分</t>
  </si>
  <si>
    <t>間接補助事業に
要する経費</t>
  </si>
  <si>
    <t>補助対象経費
の額</t>
  </si>
  <si>
    <t>補助率</t>
  </si>
  <si>
    <t>補助金
交付申請額</t>
  </si>
  <si>
    <t>合    計</t>
  </si>
  <si>
    <t>交付決定日　～</t>
    <phoneticPr fontId="3"/>
  </si>
  <si>
    <t>（単位：円）</t>
  </si>
  <si>
    <t>住　　　　　所</t>
    <phoneticPr fontId="8"/>
  </si>
  <si>
    <t>①</t>
    <phoneticPr fontId="3"/>
  </si>
  <si>
    <t>③</t>
    <phoneticPr fontId="3"/>
  </si>
  <si>
    <t>④</t>
    <phoneticPr fontId="3"/>
  </si>
  <si>
    <t>⑤</t>
    <phoneticPr fontId="3"/>
  </si>
  <si>
    <t>⑥</t>
    <phoneticPr fontId="3"/>
  </si>
  <si>
    <t>⑦</t>
    <phoneticPr fontId="3"/>
  </si>
  <si>
    <t>指定
（様式第１）</t>
    <phoneticPr fontId="3"/>
  </si>
  <si>
    <t>法人・団体等名</t>
    <phoneticPr fontId="3"/>
  </si>
  <si>
    <t>想定される支出計画に基づき、補助対象支出に係る各費目の内訳および合計を算出すること。</t>
    <phoneticPr fontId="3"/>
  </si>
  <si>
    <t>他の国庫事業との重複有無
（※　同一の費用に対して、本補助金と国からの他の補助金（負担金、利子補給金並びに補助金適正化法第２条第４項第１号に掲げる補助金、および同項第２号に掲げる資金を含む。）の併用はできません。）</t>
    <rPh sb="0" eb="1">
      <t>ホカ</t>
    </rPh>
    <rPh sb="2" eb="4">
      <t>コッコ</t>
    </rPh>
    <rPh sb="4" eb="6">
      <t>ジギョウ</t>
    </rPh>
    <rPh sb="8" eb="10">
      <t>チョウフク</t>
    </rPh>
    <rPh sb="10" eb="12">
      <t>ウム</t>
    </rPh>
    <phoneticPr fontId="3"/>
  </si>
  <si>
    <t>②</t>
    <phoneticPr fontId="3"/>
  </si>
  <si>
    <t>←登記簿情報と一致するように記入してください。（様式第１）交付申請書に転記されます。</t>
    <rPh sb="1" eb="4">
      <t>トウキボ</t>
    </rPh>
    <rPh sb="4" eb="6">
      <t>ジョウホウ</t>
    </rPh>
    <rPh sb="7" eb="9">
      <t>イッチ</t>
    </rPh>
    <rPh sb="14" eb="16">
      <t>キニュウ</t>
    </rPh>
    <rPh sb="24" eb="26">
      <t>ヨウシキ</t>
    </rPh>
    <rPh sb="26" eb="27">
      <t>ダイ</t>
    </rPh>
    <rPh sb="29" eb="31">
      <t>コウフ</t>
    </rPh>
    <rPh sb="31" eb="34">
      <t>シンセイショ</t>
    </rPh>
    <rPh sb="35" eb="37">
      <t>テンキ</t>
    </rPh>
    <phoneticPr fontId="3"/>
  </si>
  <si>
    <t>←登記簿情報と一致するように記入してください。（様式第１）交付申請書に転記されます。</t>
    <phoneticPr fontId="3"/>
  </si>
  <si>
    <t>←入力頂いた単価は人件費計算根拠に反映されます。</t>
    <rPh sb="1" eb="3">
      <t>ニュウリョク</t>
    </rPh>
    <rPh sb="3" eb="4">
      <t>イタダ</t>
    </rPh>
    <rPh sb="6" eb="8">
      <t>タンカ</t>
    </rPh>
    <rPh sb="9" eb="12">
      <t>ジンケンヒ</t>
    </rPh>
    <rPh sb="12" eb="14">
      <t>ケイサン</t>
    </rPh>
    <rPh sb="14" eb="16">
      <t>コンキョ</t>
    </rPh>
    <rPh sb="17" eb="19">
      <t>ハンエイ</t>
    </rPh>
    <phoneticPr fontId="3"/>
  </si>
  <si>
    <t>←補助事業に要する経費は、支出計画書に入力された金額が反映されます。</t>
    <phoneticPr fontId="3"/>
  </si>
  <si>
    <t>※３ 時給から日給額を算出する場合には、時給額に所定労働時間を乗じた額に、※１に記入の各種手当等の額を加算して算出すること。</t>
    <rPh sb="3" eb="5">
      <t>ジキュウ</t>
    </rPh>
    <rPh sb="7" eb="9">
      <t>ニッキュウ</t>
    </rPh>
    <rPh sb="9" eb="10">
      <t>ガク</t>
    </rPh>
    <rPh sb="11" eb="13">
      <t>サンシュツ</t>
    </rPh>
    <rPh sb="15" eb="17">
      <t>バアイ</t>
    </rPh>
    <rPh sb="20" eb="22">
      <t>ジキュウ</t>
    </rPh>
    <rPh sb="22" eb="23">
      <t>ガク</t>
    </rPh>
    <rPh sb="24" eb="26">
      <t>ショテイ</t>
    </rPh>
    <rPh sb="26" eb="28">
      <t>ロウドウ</t>
    </rPh>
    <rPh sb="28" eb="30">
      <t>ジカン</t>
    </rPh>
    <rPh sb="31" eb="32">
      <t>ジョウ</t>
    </rPh>
    <rPh sb="34" eb="35">
      <t>ガク</t>
    </rPh>
    <rPh sb="43" eb="45">
      <t>カクシュ</t>
    </rPh>
    <rPh sb="45" eb="47">
      <t>テアテ</t>
    </rPh>
    <rPh sb="47" eb="48">
      <t>トウ</t>
    </rPh>
    <rPh sb="49" eb="50">
      <t>ガク</t>
    </rPh>
    <rPh sb="51" eb="53">
      <t>カサン</t>
    </rPh>
    <rPh sb="55" eb="57">
      <t>サンシュツ</t>
    </rPh>
    <phoneticPr fontId="8"/>
  </si>
  <si>
    <t>財務諸表等 （単体の損益計算書（Ｐ／Ｌ）、貸借対照表（Ｂ／ Ｓ））。</t>
    <rPh sb="0" eb="2">
      <t>ザイム</t>
    </rPh>
    <rPh sb="2" eb="4">
      <t>ショヒョウ</t>
    </rPh>
    <rPh sb="4" eb="5">
      <t>トウ</t>
    </rPh>
    <rPh sb="7" eb="9">
      <t>タンタイ</t>
    </rPh>
    <rPh sb="10" eb="12">
      <t>ソンエキ</t>
    </rPh>
    <rPh sb="12" eb="15">
      <t>ケイサンショ</t>
    </rPh>
    <rPh sb="21" eb="23">
      <t>タイシャク</t>
    </rPh>
    <rPh sb="23" eb="26">
      <t>タイショウヒョウ</t>
    </rPh>
    <phoneticPr fontId="8"/>
  </si>
  <si>
    <t>直近年度の会計に関する報告書</t>
    <rPh sb="0" eb="2">
      <t>チョッキン</t>
    </rPh>
    <rPh sb="2" eb="4">
      <t>ネンド</t>
    </rPh>
    <rPh sb="5" eb="7">
      <t>カイケイ</t>
    </rPh>
    <rPh sb="8" eb="9">
      <t>カン</t>
    </rPh>
    <rPh sb="11" eb="14">
      <t>ホウコクショ</t>
    </rPh>
    <phoneticPr fontId="8"/>
  </si>
  <si>
    <t>←事務局からの問い合わせに対して主となる担当者をご記入下さい。</t>
    <rPh sb="1" eb="4">
      <t>ジムキョク</t>
    </rPh>
    <rPh sb="7" eb="8">
      <t>ト</t>
    </rPh>
    <rPh sb="9" eb="10">
      <t>ア</t>
    </rPh>
    <rPh sb="13" eb="14">
      <t>タイ</t>
    </rPh>
    <rPh sb="16" eb="17">
      <t>シュ</t>
    </rPh>
    <rPh sb="20" eb="23">
      <t>タントウシャ</t>
    </rPh>
    <rPh sb="25" eb="27">
      <t>キニュウ</t>
    </rPh>
    <rPh sb="27" eb="28">
      <t>クダ</t>
    </rPh>
    <phoneticPr fontId="3"/>
  </si>
  <si>
    <t>上限額</t>
    <rPh sb="0" eb="2">
      <t>ジョウゲン</t>
    </rPh>
    <rPh sb="2" eb="3">
      <t>ガク</t>
    </rPh>
    <phoneticPr fontId="3"/>
  </si>
  <si>
    <t>一般社団法人 社会実装推進センター</t>
    <phoneticPr fontId="3"/>
  </si>
  <si>
    <t>　他の国庫事業との重複はありません</t>
    <rPh sb="1" eb="2">
      <t>ホカ</t>
    </rPh>
    <rPh sb="3" eb="7">
      <t>コッコジギョウ</t>
    </rPh>
    <rPh sb="9" eb="11">
      <t>チョウフク</t>
    </rPh>
    <phoneticPr fontId="3"/>
  </si>
  <si>
    <t>　他の国庫事業との重複があります</t>
    <rPh sb="1" eb="2">
      <t>ホカ</t>
    </rPh>
    <rPh sb="3" eb="7">
      <t>コッコジギョウ</t>
    </rPh>
    <rPh sb="9" eb="11">
      <t>チョウフク</t>
    </rPh>
    <phoneticPr fontId="3"/>
  </si>
  <si>
    <t>←会社法上の役員を記入ください。
（取締役、監査役、会計参与）
必要に応じて枠を追加下さい。</t>
    <rPh sb="1" eb="4">
      <t>カイシャホウ</t>
    </rPh>
    <rPh sb="4" eb="5">
      <t>ジョウ</t>
    </rPh>
    <rPh sb="6" eb="8">
      <t>ヤクイン</t>
    </rPh>
    <rPh sb="9" eb="11">
      <t>キニュウ</t>
    </rPh>
    <rPh sb="32" eb="34">
      <t>ヒツヨウ</t>
    </rPh>
    <rPh sb="35" eb="36">
      <t>オウ</t>
    </rPh>
    <rPh sb="38" eb="39">
      <t>ワク</t>
    </rPh>
    <rPh sb="40" eb="42">
      <t>ツイカ</t>
    </rPh>
    <rPh sb="42" eb="43">
      <t>クダ</t>
    </rPh>
    <phoneticPr fontId="3"/>
  </si>
  <si>
    <t>←ハイフンを入れてご記入下さい。</t>
    <rPh sb="6" eb="7">
      <t>イ</t>
    </rPh>
    <rPh sb="10" eb="12">
      <t>キニュウ</t>
    </rPh>
    <rPh sb="12" eb="13">
      <t>クダ</t>
    </rPh>
    <phoneticPr fontId="3"/>
  </si>
  <si>
    <t>健保等級非適用で、個別に単価を設定する場合、根拠資料を示し、妥当性を説明できること。</t>
    <phoneticPr fontId="3"/>
  </si>
  <si>
    <t>※健保等級対象者は必ず、1項の欄で登録すること。</t>
    <phoneticPr fontId="3"/>
  </si>
  <si>
    <t>事業者情報</t>
    <rPh sb="0" eb="3">
      <t>ジギョウシャ</t>
    </rPh>
    <rPh sb="3" eb="5">
      <t>ジョウホウ</t>
    </rPh>
    <phoneticPr fontId="3"/>
  </si>
  <si>
    <t>役員とは会社法上の役員であり、取締役、監査役、会計参与のことを指す。
※登記申請中等の場合であれば、その旨を申告すること。</t>
    <rPh sb="41" eb="42">
      <t>ナド</t>
    </rPh>
    <phoneticPr fontId="3"/>
  </si>
  <si>
    <t>　　代表理事　　中間　康介　殿</t>
    <phoneticPr fontId="3"/>
  </si>
  <si>
    <t>　　https://www.meti.go.jp/information_2/downloadfiles/R4kenpo.pdf</t>
    <phoneticPr fontId="3"/>
  </si>
  <si>
    <t>金額根拠</t>
    <phoneticPr fontId="3"/>
  </si>
  <si>
    <t>金額（税抜）</t>
    <phoneticPr fontId="3"/>
  </si>
  <si>
    <t>4.備品・機材導入費</t>
    <phoneticPr fontId="3"/>
  </si>
  <si>
    <t>3.委託費・外注費</t>
    <phoneticPr fontId="3"/>
  </si>
  <si>
    <t>2.人件費</t>
    <rPh sb="2" eb="5">
      <t>ジンケンヒ</t>
    </rPh>
    <phoneticPr fontId="3"/>
  </si>
  <si>
    <t>3.委託費・外注費</t>
  </si>
  <si>
    <t>4.備品・機材導入費</t>
  </si>
  <si>
    <t>　役員名簿については、氏名カナ（半角、姓と名の間も半角で１マス空け）、氏名漢字（全角、姓と名の間も全角で１マス空け）、生年月日（半角で大正はT、昭和はS、平成はH、令和はR、数字は２桁半角）、性別（半角で男性はM、女性はF）、会社名および役職名を記入する。
　また、外国人については、氏名欄にはアルファベットを、氏名カナ欄は当該アルファベットのカナ読みを記入すること。</t>
    <phoneticPr fontId="3"/>
  </si>
  <si>
    <t>5.その他諸経費</t>
    <rPh sb="4" eb="5">
      <t>タ</t>
    </rPh>
    <rPh sb="5" eb="8">
      <t>ショケイヒ</t>
    </rPh>
    <phoneticPr fontId="3"/>
  </si>
  <si>
    <t>5.その他諸経費</t>
    <phoneticPr fontId="3"/>
  </si>
  <si>
    <t>連携高等教育機関　担当者情報</t>
    <rPh sb="0" eb="2">
      <t>レンケイ</t>
    </rPh>
    <rPh sb="2" eb="4">
      <t>コウトウ</t>
    </rPh>
    <rPh sb="4" eb="6">
      <t>キョウイク</t>
    </rPh>
    <rPh sb="6" eb="8">
      <t>キカン</t>
    </rPh>
    <rPh sb="9" eb="12">
      <t>タントウシャ</t>
    </rPh>
    <rPh sb="12" eb="14">
      <t>ジョウホウ</t>
    </rPh>
    <phoneticPr fontId="3"/>
  </si>
  <si>
    <t>１．間接補助事業の目的及び内容</t>
    <phoneticPr fontId="8"/>
  </si>
  <si>
    <t>２．間接補助事業の開始及び完了予定日</t>
    <phoneticPr fontId="8"/>
  </si>
  <si>
    <t>３．間接補助事業に要する経費、補助対象経費、補助金交付申請額、およびその配分額</t>
    <phoneticPr fontId="8"/>
  </si>
  <si>
    <t>高等教育機関における共同講座創造支援事業費</t>
    <phoneticPr fontId="3"/>
  </si>
  <si>
    <r>
      <t>健保等級</t>
    </r>
    <r>
      <rPr>
        <vertAlign val="superscript"/>
        <sz val="11"/>
        <rFont val="ＭＳ Ｐ明朝"/>
        <family val="1"/>
        <charset val="128"/>
      </rPr>
      <t>※</t>
    </r>
    <rPh sb="0" eb="2">
      <t>ケンポ</t>
    </rPh>
    <rPh sb="2" eb="4">
      <t>トウキュウ</t>
    </rPh>
    <phoneticPr fontId="8"/>
  </si>
  <si>
    <r>
      <t>日給額</t>
    </r>
    <r>
      <rPr>
        <vertAlign val="superscript"/>
        <sz val="11"/>
        <rFont val="ＭＳ Ｐ明朝"/>
        <family val="1"/>
        <charset val="128"/>
      </rPr>
      <t>※1</t>
    </r>
    <rPh sb="0" eb="2">
      <t>ニッキュウ</t>
    </rPh>
    <rPh sb="2" eb="3">
      <t>ガク</t>
    </rPh>
    <phoneticPr fontId="8"/>
  </si>
  <si>
    <r>
      <t>所定労働時間</t>
    </r>
    <r>
      <rPr>
        <vertAlign val="superscript"/>
        <sz val="11"/>
        <rFont val="ＭＳ Ｐ明朝"/>
        <family val="1"/>
        <charset val="128"/>
      </rPr>
      <t>※２</t>
    </r>
    <rPh sb="0" eb="2">
      <t>ショテイ</t>
    </rPh>
    <rPh sb="2" eb="4">
      <t>ロウドウ</t>
    </rPh>
    <rPh sb="4" eb="6">
      <t>ジカン</t>
    </rPh>
    <phoneticPr fontId="8"/>
  </si>
  <si>
    <r>
      <t>人件費単価</t>
    </r>
    <r>
      <rPr>
        <vertAlign val="superscript"/>
        <sz val="11"/>
        <rFont val="ＭＳ Ｐ明朝"/>
        <family val="1"/>
        <charset val="128"/>
      </rPr>
      <t>※３</t>
    </r>
    <phoneticPr fontId="8"/>
  </si>
  <si>
    <t>※１ 給与支払額のうち基本給、家族手当、住居手当、法定福利費（事業主負担分）、管理職手当（技能職に対する手当を含む）、通勤手当、賞与のみの額。
     退職金、残業手当、休日出勤手当、福利厚生要素のある食事手当等を含まない。</t>
    <rPh sb="3" eb="5">
      <t>キュウヨ</t>
    </rPh>
    <rPh sb="5" eb="7">
      <t>シハライ</t>
    </rPh>
    <rPh sb="7" eb="8">
      <t>ガク</t>
    </rPh>
    <rPh sb="11" eb="14">
      <t>キホンキュウ</t>
    </rPh>
    <rPh sb="15" eb="17">
      <t>カゾク</t>
    </rPh>
    <rPh sb="17" eb="19">
      <t>テアテ</t>
    </rPh>
    <rPh sb="20" eb="22">
      <t>ジュウキョ</t>
    </rPh>
    <rPh sb="22" eb="24">
      <t>テアテ</t>
    </rPh>
    <rPh sb="25" eb="27">
      <t>ホウテイ</t>
    </rPh>
    <rPh sb="27" eb="29">
      <t>フクリ</t>
    </rPh>
    <rPh sb="29" eb="30">
      <t>ヒ</t>
    </rPh>
    <rPh sb="31" eb="34">
      <t>ジギョウヌシ</t>
    </rPh>
    <rPh sb="34" eb="37">
      <t>フタンブン</t>
    </rPh>
    <rPh sb="39" eb="41">
      <t>カンリ</t>
    </rPh>
    <rPh sb="41" eb="42">
      <t>ショク</t>
    </rPh>
    <rPh sb="42" eb="44">
      <t>テアテ</t>
    </rPh>
    <phoneticPr fontId="8"/>
  </si>
  <si>
    <r>
      <t xml:space="preserve">作業工程
</t>
    </r>
    <r>
      <rPr>
        <b/>
        <sz val="9"/>
        <rFont val="ＭＳ Ｐ明朝"/>
        <family val="1"/>
        <charset val="128"/>
      </rPr>
      <t>（手入力）</t>
    </r>
    <rPh sb="0" eb="2">
      <t>サギョウ</t>
    </rPh>
    <rPh sb="2" eb="4">
      <t>コウテイ</t>
    </rPh>
    <rPh sb="6" eb="9">
      <t>テニュウリョク</t>
    </rPh>
    <phoneticPr fontId="3"/>
  </si>
  <si>
    <r>
      <t xml:space="preserve">担当者
</t>
    </r>
    <r>
      <rPr>
        <b/>
        <sz val="9"/>
        <rFont val="ＭＳ Ｐ明朝"/>
        <family val="1"/>
        <charset val="128"/>
      </rPr>
      <t>（プルダウン）</t>
    </r>
    <rPh sb="0" eb="3">
      <t>タントウシャ</t>
    </rPh>
    <phoneticPr fontId="3"/>
  </si>
  <si>
    <r>
      <t xml:space="preserve">単価（円）
</t>
    </r>
    <r>
      <rPr>
        <b/>
        <sz val="9"/>
        <rFont val="ＭＳ Ｐ明朝"/>
        <family val="1"/>
        <charset val="128"/>
      </rPr>
      <t>（自動計算）</t>
    </r>
    <rPh sb="0" eb="2">
      <t>タンカ</t>
    </rPh>
    <rPh sb="3" eb="4">
      <t>エン</t>
    </rPh>
    <rPh sb="7" eb="9">
      <t>ジドウ</t>
    </rPh>
    <rPh sb="9" eb="11">
      <t>ケイサン</t>
    </rPh>
    <phoneticPr fontId="3"/>
  </si>
  <si>
    <r>
      <t xml:space="preserve">工数（時間）
</t>
    </r>
    <r>
      <rPr>
        <b/>
        <sz val="9"/>
        <rFont val="ＭＳ Ｐ明朝"/>
        <family val="1"/>
        <charset val="128"/>
      </rPr>
      <t>（手入力）</t>
    </r>
    <rPh sb="0" eb="2">
      <t>コウスウ</t>
    </rPh>
    <rPh sb="3" eb="5">
      <t>ジカン</t>
    </rPh>
    <rPh sb="8" eb="11">
      <t>テニュウリョク</t>
    </rPh>
    <phoneticPr fontId="3"/>
  </si>
  <si>
    <t>（別添２）</t>
    <rPh sb="1" eb="3">
      <t>ベッテン</t>
    </rPh>
    <phoneticPr fontId="3"/>
  </si>
  <si>
    <t>（別添３）支出計画書</t>
    <phoneticPr fontId="3"/>
  </si>
  <si>
    <t>（別添３－１）</t>
    <rPh sb="1" eb="3">
      <t>ベッテン</t>
    </rPh>
    <phoneticPr fontId="8"/>
  </si>
  <si>
    <t>（別添３－２）人件費計算根拠</t>
    <phoneticPr fontId="3"/>
  </si>
  <si>
    <t>申請日</t>
    <rPh sb="0" eb="3">
      <t>シンセイビ</t>
    </rPh>
    <phoneticPr fontId="3"/>
  </si>
  <si>
    <t>担当者氏名①</t>
    <phoneticPr fontId="3"/>
  </si>
  <si>
    <t>担当者役職①</t>
    <phoneticPr fontId="3"/>
  </si>
  <si>
    <t>担当者部署①</t>
    <phoneticPr fontId="3"/>
  </si>
  <si>
    <t>担当者役職②</t>
    <phoneticPr fontId="3"/>
  </si>
  <si>
    <t>担当者氏名②</t>
    <phoneticPr fontId="3"/>
  </si>
  <si>
    <t>担当者部署②</t>
    <phoneticPr fontId="3"/>
  </si>
  <si>
    <t>担当者氏名③</t>
    <phoneticPr fontId="3"/>
  </si>
  <si>
    <t>担当者役職③</t>
    <phoneticPr fontId="3"/>
  </si>
  <si>
    <t>担当者部署③</t>
    <phoneticPr fontId="3"/>
  </si>
  <si>
    <t>事業者　担当者情報</t>
    <rPh sb="0" eb="3">
      <t>ジギョウシャ</t>
    </rPh>
    <rPh sb="4" eb="7">
      <t>タントウシャ</t>
    </rPh>
    <rPh sb="7" eb="9">
      <t>ジョウホウ</t>
    </rPh>
    <phoneticPr fontId="3"/>
  </si>
  <si>
    <t>連携高等教育機関情報</t>
    <rPh sb="0" eb="2">
      <t>レンケイ</t>
    </rPh>
    <rPh sb="2" eb="4">
      <t>コウトウ</t>
    </rPh>
    <rPh sb="4" eb="6">
      <t>キョウイク</t>
    </rPh>
    <rPh sb="6" eb="8">
      <t>キカン</t>
    </rPh>
    <rPh sb="8" eb="10">
      <t>ジョウホウ</t>
    </rPh>
    <phoneticPr fontId="3"/>
  </si>
  <si>
    <t>高等教育機関名称</t>
    <rPh sb="0" eb="8">
      <t>コウトウキョウイクキカンメイショウ</t>
    </rPh>
    <phoneticPr fontId="3"/>
  </si>
  <si>
    <t>※高等教育機関担当者へは事務局から本申請に関する問い合わせを行う場合があります。</t>
    <rPh sb="1" eb="10">
      <t>コウトウキョウイクキカンタントウシャ</t>
    </rPh>
    <phoneticPr fontId="3"/>
  </si>
  <si>
    <t>←（別添３-１）の人件費単価計算書に入力いただいた担当者から選択できます。
単価は登録いただいた健保等級単価が自動入力されます。</t>
    <rPh sb="9" eb="12">
      <t>ジンケンヒ</t>
    </rPh>
    <rPh sb="12" eb="14">
      <t>タンカ</t>
    </rPh>
    <rPh sb="14" eb="17">
      <t>ケイサンショ</t>
    </rPh>
    <rPh sb="18" eb="20">
      <t>ニュウリョク</t>
    </rPh>
    <rPh sb="30" eb="32">
      <t>センタク</t>
    </rPh>
    <rPh sb="38" eb="40">
      <t>タンカ</t>
    </rPh>
    <rPh sb="41" eb="43">
      <t>トウロク</t>
    </rPh>
    <rPh sb="48" eb="50">
      <t>ケンポ</t>
    </rPh>
    <rPh sb="50" eb="52">
      <t>トウキュウ</t>
    </rPh>
    <rPh sb="52" eb="54">
      <t>タンカ</t>
    </rPh>
    <rPh sb="55" eb="57">
      <t>ジドウ</t>
    </rPh>
    <phoneticPr fontId="3"/>
  </si>
  <si>
    <t>←（別添２）事業者基本情報の情報が反映されます。</t>
    <phoneticPr fontId="3"/>
  </si>
  <si>
    <t>←別添３-２から自動反映</t>
    <rPh sb="1" eb="3">
      <t>ベッテン</t>
    </rPh>
    <rPh sb="8" eb="12">
      <t>ジドウハンエイ</t>
    </rPh>
    <phoneticPr fontId="3"/>
  </si>
  <si>
    <t>1.共同講座運営費</t>
    <rPh sb="2" eb="4">
      <t>キョウドウ</t>
    </rPh>
    <rPh sb="4" eb="6">
      <t>コウザ</t>
    </rPh>
    <rPh sb="6" eb="9">
      <t>ウンエイヒ</t>
    </rPh>
    <phoneticPr fontId="3"/>
  </si>
  <si>
    <t>1.共同講座運営費</t>
    <phoneticPr fontId="3"/>
  </si>
  <si>
    <t>補助事業概要説明書</t>
    <rPh sb="0" eb="2">
      <t>ホジョ</t>
    </rPh>
    <rPh sb="2" eb="4">
      <t>ジギョウ</t>
    </rPh>
    <rPh sb="4" eb="6">
      <t>ガイヨウ</t>
    </rPh>
    <rPh sb="6" eb="9">
      <t>セツメイショ</t>
    </rPh>
    <phoneticPr fontId="8"/>
  </si>
  <si>
    <t>別添１「補助事業概要説明書」による</t>
    <phoneticPr fontId="3"/>
  </si>
  <si>
    <t>細目</t>
    <rPh sb="0" eb="2">
      <t>サイモク</t>
    </rPh>
    <phoneticPr fontId="3"/>
  </si>
  <si>
    <t>類型</t>
    <rPh sb="0" eb="2">
      <t>ルイケイ</t>
    </rPh>
    <phoneticPr fontId="3"/>
  </si>
  <si>
    <t>【幹事社】人件費氏名</t>
    <rPh sb="1" eb="3">
      <t>カンジ</t>
    </rPh>
    <rPh sb="3" eb="4">
      <t>シャ</t>
    </rPh>
    <rPh sb="5" eb="8">
      <t>ジンケンヒ</t>
    </rPh>
    <rPh sb="8" eb="10">
      <t>シメイ</t>
    </rPh>
    <phoneticPr fontId="3"/>
  </si>
  <si>
    <t>【共同申請社】人件費氏名</t>
    <rPh sb="1" eb="3">
      <t>キョウドウ</t>
    </rPh>
    <rPh sb="3" eb="5">
      <t>シンセイ</t>
    </rPh>
    <rPh sb="5" eb="6">
      <t>シャ</t>
    </rPh>
    <rPh sb="7" eb="10">
      <t>ジンケンヒ</t>
    </rPh>
    <rPh sb="10" eb="12">
      <t>シメイ</t>
    </rPh>
    <phoneticPr fontId="3"/>
  </si>
  <si>
    <t>補助率</t>
    <rPh sb="0" eb="3">
      <t>ホジョリツ</t>
    </rPh>
    <phoneticPr fontId="3"/>
  </si>
  <si>
    <t>R5健保等級表適用</t>
    <rPh sb="2" eb="4">
      <t>ケンポ</t>
    </rPh>
    <rPh sb="4" eb="7">
      <t>トウキュウヒョウ</t>
    </rPh>
    <rPh sb="7" eb="9">
      <t>テキヨウ</t>
    </rPh>
    <phoneticPr fontId="3"/>
  </si>
  <si>
    <t>https://www.meti.go.jp/information_2/downloadfiles/R5kenpo.pdf</t>
  </si>
  <si>
    <t>設置の合意状況が
分かる資料
（右のいずれか）</t>
    <rPh sb="16" eb="17">
      <t>ミギ</t>
    </rPh>
    <phoneticPr fontId="3"/>
  </si>
  <si>
    <t>支出計画書に記載の費目単価を説明する根拠となる資料を提出すること。見積書や内規等を想定。
※外注費・委託費・調達費で見積書、内規等がない場合には、根拠がわかる資料を別途作成すること。</t>
    <phoneticPr fontId="3"/>
  </si>
  <si>
    <t>指定</t>
    <rPh sb="0" eb="2">
      <t>シテイ</t>
    </rPh>
    <phoneticPr fontId="8"/>
  </si>
  <si>
    <t>自由
＊項目指定
あり</t>
    <rPh sb="0" eb="2">
      <t>ジユウ</t>
    </rPh>
    <phoneticPr fontId="8"/>
  </si>
  <si>
    <t>①-1 事業者基本情報</t>
    <rPh sb="4" eb="7">
      <t>ジギョウシャ</t>
    </rPh>
    <rPh sb="7" eb="9">
      <t>キホン</t>
    </rPh>
    <rPh sb="9" eb="11">
      <t>ジョウホウ</t>
    </rPh>
    <phoneticPr fontId="3"/>
  </si>
  <si>
    <t>①-2 支出計画書</t>
    <rPh sb="4" eb="6">
      <t>シシュツ</t>
    </rPh>
    <rPh sb="6" eb="9">
      <t>ケイカクショ</t>
    </rPh>
    <phoneticPr fontId="3"/>
  </si>
  <si>
    <t>①-3 交付申請書</t>
    <rPh sb="4" eb="6">
      <t>コウフ</t>
    </rPh>
    <rPh sb="6" eb="9">
      <t>シンセイショ</t>
    </rPh>
    <phoneticPr fontId="3"/>
  </si>
  <si>
    <t>①-4 役員名簿</t>
    <rPh sb="4" eb="6">
      <t>ヤクイン</t>
    </rPh>
    <rPh sb="6" eb="8">
      <t>メイボ</t>
    </rPh>
    <phoneticPr fontId="3"/>
  </si>
  <si>
    <t>（補助対象経費に人件費が含まれる場合のみ）
①-5 人件費単価計算書</t>
    <rPh sb="1" eb="3">
      <t>ホジョ</t>
    </rPh>
    <rPh sb="3" eb="5">
      <t>タイショウ</t>
    </rPh>
    <rPh sb="5" eb="7">
      <t>ケイヒ</t>
    </rPh>
    <rPh sb="8" eb="11">
      <t>ジンケンヒ</t>
    </rPh>
    <rPh sb="12" eb="13">
      <t>フク</t>
    </rPh>
    <rPh sb="16" eb="18">
      <t>バアイ</t>
    </rPh>
    <rPh sb="26" eb="29">
      <t>ジンケンヒ</t>
    </rPh>
    <rPh sb="29" eb="31">
      <t>タンカ</t>
    </rPh>
    <rPh sb="31" eb="34">
      <t>ケイサンショ</t>
    </rPh>
    <phoneticPr fontId="3"/>
  </si>
  <si>
    <t>（補助対象経費に人件費が含まれる場合のみ）
①-6 人件費計算根拠</t>
    <rPh sb="26" eb="29">
      <t>ジンケンヒ</t>
    </rPh>
    <rPh sb="29" eb="31">
      <t>ケイサン</t>
    </rPh>
    <rPh sb="31" eb="33">
      <t>コンキョ</t>
    </rPh>
    <phoneticPr fontId="3"/>
  </si>
  <si>
    <t>代表者名又は人事・給与担当部署責任者が確認のうえ作成すること</t>
    <rPh sb="0" eb="3">
      <t>ダイヒョウシャ</t>
    </rPh>
    <rPh sb="3" eb="4">
      <t>メイ</t>
    </rPh>
    <rPh sb="4" eb="5">
      <t>マタ</t>
    </rPh>
    <rPh sb="6" eb="8">
      <t>ジンジ</t>
    </rPh>
    <rPh sb="9" eb="11">
      <t>キュウヨ</t>
    </rPh>
    <rPh sb="11" eb="13">
      <t>タントウ</t>
    </rPh>
    <rPh sb="13" eb="15">
      <t>ブショ</t>
    </rPh>
    <rPh sb="15" eb="18">
      <t>セキニンシャ</t>
    </rPh>
    <rPh sb="19" eb="21">
      <t>カクニン</t>
    </rPh>
    <rPh sb="24" eb="26">
      <t>サクセイ</t>
    </rPh>
    <phoneticPr fontId="8"/>
  </si>
  <si>
    <r>
      <rPr>
        <b/>
        <sz val="11"/>
        <rFont val="Microsoft JhengHei UI"/>
        <family val="1"/>
        <charset val="134"/>
      </rPr>
      <t>⽀</t>
    </r>
    <r>
      <rPr>
        <b/>
        <sz val="11"/>
        <rFont val="ＭＳ Ｐ明朝"/>
        <family val="1"/>
        <charset val="128"/>
      </rPr>
      <t>出計画の根拠が分かる資料（見積書、積算に係る説明書等）</t>
    </r>
    <phoneticPr fontId="3"/>
  </si>
  <si>
    <t>自由</t>
    <rPh sb="0" eb="2">
      <t>ジユウ</t>
    </rPh>
    <phoneticPr fontId="3"/>
  </si>
  <si>
    <t>補助事業期間に実施する共同講座の内容等について、正式に意思決定したことが分かる資料を添付すること。</t>
    <rPh sb="0" eb="2">
      <t>ホジョ</t>
    </rPh>
    <rPh sb="2" eb="4">
      <t>ジギョウ</t>
    </rPh>
    <rPh sb="4" eb="6">
      <t>キカン</t>
    </rPh>
    <rPh sb="7" eb="9">
      <t>ジッシ</t>
    </rPh>
    <rPh sb="11" eb="13">
      <t>キョウドウ</t>
    </rPh>
    <rPh sb="13" eb="15">
      <t>コウザ</t>
    </rPh>
    <rPh sb="16" eb="18">
      <t>ナイヨウ</t>
    </rPh>
    <rPh sb="18" eb="19">
      <t>トウ</t>
    </rPh>
    <rPh sb="24" eb="26">
      <t>セイシキ</t>
    </rPh>
    <rPh sb="27" eb="29">
      <t>イシ</t>
    </rPh>
    <rPh sb="29" eb="31">
      <t>ケッテイ</t>
    </rPh>
    <rPh sb="36" eb="37">
      <t>ワ</t>
    </rPh>
    <rPh sb="39" eb="41">
      <t>シリョウ</t>
    </rPh>
    <rPh sb="42" eb="44">
      <t>テンプ</t>
    </rPh>
    <phoneticPr fontId="8"/>
  </si>
  <si>
    <t>③-2 共同講座設置に係る合意状況説明書</t>
    <phoneticPr fontId="3"/>
  </si>
  <si>
    <t>指定
様式2-1
様式2-2</t>
    <rPh sb="0" eb="2">
      <t>シテイ</t>
    </rPh>
    <rPh sb="3" eb="5">
      <t>ヨウシキ</t>
    </rPh>
    <rPh sb="9" eb="11">
      <t>ヨウシキ</t>
    </rPh>
    <phoneticPr fontId="3"/>
  </si>
  <si>
    <t>申請書
（本Excelファイル）
様式１</t>
    <rPh sb="0" eb="3">
      <t>シンセイショ</t>
    </rPh>
    <rPh sb="5" eb="6">
      <t>ホン</t>
    </rPh>
    <rPh sb="17" eb="19">
      <t>ヨウシキ</t>
    </rPh>
    <phoneticPr fontId="3"/>
  </si>
  <si>
    <t>指定
（様式3）</t>
    <rPh sb="0" eb="2">
      <t>シテイ</t>
    </rPh>
    <rPh sb="4" eb="6">
      <t>ヨウシキ</t>
    </rPh>
    <phoneticPr fontId="3"/>
  </si>
  <si>
    <t>（処遇反映枠のみ）処遇反映計画書</t>
    <phoneticPr fontId="3"/>
  </si>
  <si>
    <t>想定される工数を積算し、人件費総額を算出すること。</t>
    <rPh sb="0" eb="2">
      <t>ソウテイ</t>
    </rPh>
    <rPh sb="5" eb="7">
      <t>コウスウ</t>
    </rPh>
    <rPh sb="8" eb="10">
      <t>セキサン</t>
    </rPh>
    <rPh sb="12" eb="15">
      <t>ジンケンヒ</t>
    </rPh>
    <rPh sb="15" eb="17">
      <t>ソウガク</t>
    </rPh>
    <rPh sb="18" eb="20">
      <t>サンシュツ</t>
    </rPh>
    <phoneticPr fontId="3"/>
  </si>
  <si>
    <t>高等教育機関が様式2-1、申請企業等が様式2-2をそれぞれ作成し、提出すること。（様式は別wordファイル参照）</t>
    <rPh sb="7" eb="9">
      <t>ヨウシキ</t>
    </rPh>
    <rPh sb="13" eb="15">
      <t>シンセイ</t>
    </rPh>
    <rPh sb="15" eb="17">
      <t>キギョウ</t>
    </rPh>
    <rPh sb="17" eb="18">
      <t>トウ</t>
    </rPh>
    <rPh sb="19" eb="21">
      <t>ヨウシキ</t>
    </rPh>
    <rPh sb="29" eb="31">
      <t>サクセイ</t>
    </rPh>
    <rPh sb="33" eb="35">
      <t>テイシュツ</t>
    </rPh>
    <rPh sb="41" eb="43">
      <t>ヨウシキ</t>
    </rPh>
    <rPh sb="44" eb="45">
      <t>ベツ</t>
    </rPh>
    <rPh sb="53" eb="55">
      <t>サンショウ</t>
    </rPh>
    <phoneticPr fontId="3"/>
  </si>
  <si>
    <t>株式会社●●●</t>
  </si>
  <si>
    <t>代表取締役</t>
  </si>
  <si>
    <t>●●　●●</t>
  </si>
  <si>
    <t>○○　○○</t>
    <phoneticPr fontId="3"/>
  </si>
  <si>
    <t>○○事業部</t>
    <rPh sb="2" eb="4">
      <t>ジギョウ</t>
    </rPh>
    <rPh sb="4" eb="5">
      <t>ブ</t>
    </rPh>
    <phoneticPr fontId="3"/>
  </si>
  <si>
    <t>部長</t>
    <rPh sb="0" eb="2">
      <t>ブチョウ</t>
    </rPh>
    <phoneticPr fontId="3"/>
  </si>
  <si>
    <t>○○○-○○○○-○○○○</t>
    <phoneticPr fontId="3"/>
  </si>
  <si>
    <t>ＸＸＸＸ＠ＸＸＸ．ｃｏ．ｊｐ</t>
    <phoneticPr fontId="3"/>
  </si>
  <si>
    <t>△△　△△</t>
    <phoneticPr fontId="3"/>
  </si>
  <si>
    <t>○○部</t>
    <rPh sb="2" eb="3">
      <t>ブ</t>
    </rPh>
    <phoneticPr fontId="3"/>
  </si>
  <si>
    <t>課長</t>
    <rPh sb="0" eb="2">
      <t>カチョウ</t>
    </rPh>
    <phoneticPr fontId="3"/>
  </si>
  <si>
    <t>◇◇　◇◇</t>
    <phoneticPr fontId="3"/>
  </si>
  <si>
    <t>○○企画部</t>
    <rPh sb="2" eb="4">
      <t>キカク</t>
    </rPh>
    <rPh sb="4" eb="5">
      <t>ブ</t>
    </rPh>
    <phoneticPr fontId="3"/>
  </si>
  <si>
    <t>係長</t>
    <rPh sb="0" eb="2">
      <t>カカリチョウ</t>
    </rPh>
    <phoneticPr fontId="3"/>
  </si>
  <si>
    <t>●●●大学</t>
    <phoneticPr fontId="3"/>
  </si>
  <si>
    <t>○○企画部</t>
    <rPh sb="2" eb="4">
      <t>キカク</t>
    </rPh>
    <phoneticPr fontId="3"/>
  </si>
  <si>
    <t>ＸＸＸＸ＠ＸＸＸ．ac．ｊｐ</t>
    <phoneticPr fontId="3"/>
  </si>
  <si>
    <t>○○部</t>
    <phoneticPr fontId="3"/>
  </si>
  <si>
    <t>1.共同講座運営費</t>
  </si>
  <si>
    <t>○○共同研究費用</t>
    <rPh sb="2" eb="8">
      <t>キョウドウケンキュウヒヨウ</t>
    </rPh>
    <phoneticPr fontId="3"/>
  </si>
  <si>
    <t>□□大学見積書（添付1）</t>
    <rPh sb="2" eb="4">
      <t>ダイガク</t>
    </rPh>
    <rPh sb="4" eb="7">
      <t>ミツモリショ</t>
    </rPh>
    <rPh sb="8" eb="10">
      <t>テンプ</t>
    </rPh>
    <phoneticPr fontId="3"/>
  </si>
  <si>
    <t>WEBページ制作費用</t>
    <rPh sb="6" eb="8">
      <t>セイサク</t>
    </rPh>
    <rPh sb="8" eb="10">
      <t>ヒヨウ</t>
    </rPh>
    <phoneticPr fontId="3"/>
  </si>
  <si>
    <t>○○社見積書（添付2-1）
▲▲社見積書（添付2-2）</t>
    <rPh sb="2" eb="3">
      <t>シャ</t>
    </rPh>
    <rPh sb="3" eb="6">
      <t>ミツモリショ</t>
    </rPh>
    <rPh sb="16" eb="17">
      <t>シャ</t>
    </rPh>
    <rPh sb="17" eb="20">
      <t>ミツモリショ</t>
    </rPh>
    <rPh sb="21" eb="23">
      <t>テンプ</t>
    </rPh>
    <phoneticPr fontId="3"/>
  </si>
  <si>
    <t>○○研究試験機器費用</t>
    <rPh sb="2" eb="4">
      <t>ケンキュウ</t>
    </rPh>
    <rPh sb="4" eb="8">
      <t>シケンキキ</t>
    </rPh>
    <rPh sb="8" eb="10">
      <t>ヒヨウ</t>
    </rPh>
    <phoneticPr fontId="3"/>
  </si>
  <si>
    <t>○○社見積書（添付3）</t>
    <rPh sb="2" eb="3">
      <t>シャ</t>
    </rPh>
    <rPh sb="3" eb="6">
      <t>ミツモリショ</t>
    </rPh>
    <rPh sb="7" eb="9">
      <t>テンプ</t>
    </rPh>
    <phoneticPr fontId="3"/>
  </si>
  <si>
    <t>研究講師業務委託費用</t>
    <rPh sb="0" eb="2">
      <t>ケンキュウ</t>
    </rPh>
    <rPh sb="2" eb="4">
      <t>コウシ</t>
    </rPh>
    <rPh sb="4" eb="10">
      <t>ギョウムイタクヒヨウ</t>
    </rPh>
    <phoneticPr fontId="3"/>
  </si>
  <si>
    <t>○○見積書（添付4）</t>
    <rPh sb="2" eb="5">
      <t>ミツモリショ</t>
    </rPh>
    <phoneticPr fontId="3"/>
  </si>
  <si>
    <t>○○共同研究業務委託費用</t>
    <rPh sb="2" eb="4">
      <t>キョウドウ</t>
    </rPh>
    <rPh sb="4" eb="6">
      <t>ケンキュウ</t>
    </rPh>
    <rPh sb="6" eb="12">
      <t>ギョウムイタクヒヨウ</t>
    </rPh>
    <phoneticPr fontId="3"/>
  </si>
  <si>
    <t>▲▲大学見積書（添付5）</t>
    <rPh sb="2" eb="4">
      <t>ダイガク</t>
    </rPh>
    <rPh sb="4" eb="7">
      <t>ミツモリショ</t>
    </rPh>
    <rPh sb="8" eb="10">
      <t>テンプ</t>
    </rPh>
    <phoneticPr fontId="3"/>
  </si>
  <si>
    <t>5.その他諸経費</t>
  </si>
  <si>
    <t>データクラウドサービス○○利用費</t>
    <rPh sb="13" eb="16">
      <t>リヨウヒ</t>
    </rPh>
    <phoneticPr fontId="3"/>
  </si>
  <si>
    <t>××社見積書(添付6)</t>
    <rPh sb="2" eb="3">
      <t>シャ</t>
    </rPh>
    <rPh sb="3" eb="6">
      <t>ミツモリショ</t>
    </rPh>
    <rPh sb="7" eb="9">
      <t>テンプ</t>
    </rPh>
    <phoneticPr fontId="3"/>
  </si>
  <si>
    <t>○○ ○○</t>
  </si>
  <si>
    <t>○年○月○日より勤務開始。労働条件通知書の内容を基に記入。</t>
  </si>
  <si>
    <t>・・・・・・・・・・・・</t>
  </si>
  <si>
    <t>人事部長　●●　●●</t>
    <rPh sb="0" eb="3">
      <t>ジンジブ</t>
    </rPh>
    <rPh sb="3" eb="4">
      <t>チョウ</t>
    </rPh>
    <phoneticPr fontId="3"/>
  </si>
  <si>
    <t>年俸制：月給額＝年俸３６０万円/１２か月</t>
    <phoneticPr fontId="3"/>
  </si>
  <si>
    <t>月給制</t>
    <phoneticPr fontId="3"/>
  </si>
  <si>
    <t>●● 三郎</t>
  </si>
  <si>
    <t>◆◆ 四朗</t>
  </si>
  <si>
    <t>日給額＝日給８０００円+１日あたり通勤手当８００円</t>
  </si>
  <si>
    <t>日給額＝時給１０００円×７時間+（１日あたり通勤手当８００円）</t>
  </si>
  <si>
    <t>共同講座カリキュラム検討</t>
    <rPh sb="0" eb="2">
      <t>キョウドウ</t>
    </rPh>
    <rPh sb="2" eb="4">
      <t>コウザ</t>
    </rPh>
    <rPh sb="10" eb="12">
      <t>ケントウ</t>
    </rPh>
    <phoneticPr fontId="3"/>
  </si>
  <si>
    <t>高等教育機関との内容調整</t>
    <rPh sb="0" eb="2">
      <t>コウトウ</t>
    </rPh>
    <rPh sb="2" eb="4">
      <t>キョウイク</t>
    </rPh>
    <rPh sb="4" eb="6">
      <t>キカン</t>
    </rPh>
    <rPh sb="8" eb="10">
      <t>ナイヨウ</t>
    </rPh>
    <rPh sb="10" eb="12">
      <t>チョウセイ</t>
    </rPh>
    <phoneticPr fontId="3"/>
  </si>
  <si>
    <t>講座資料準備</t>
    <rPh sb="0" eb="2">
      <t>コウザ</t>
    </rPh>
    <rPh sb="2" eb="4">
      <t>シリョウ</t>
    </rPh>
    <rPh sb="4" eb="6">
      <t>ジュンビ</t>
    </rPh>
    <phoneticPr fontId="3"/>
  </si>
  <si>
    <t>●●講義の実施、フォローアップ</t>
    <rPh sb="2" eb="4">
      <t>コウギ</t>
    </rPh>
    <rPh sb="5" eb="7">
      <t>ジッシ</t>
    </rPh>
    <phoneticPr fontId="3"/>
  </si>
  <si>
    <t>●●アンケートの設計・実施・回収</t>
    <rPh sb="8" eb="10">
      <t>セッケイ</t>
    </rPh>
    <rPh sb="11" eb="13">
      <t>ジッシ</t>
    </rPh>
    <rPh sb="14" eb="16">
      <t>カイシュウ</t>
    </rPh>
    <phoneticPr fontId="3"/>
  </si>
  <si>
    <t>ｸﾝﾚﾝ ｼﾞｯｼ</t>
    <phoneticPr fontId="3"/>
  </si>
  <si>
    <t>訓練　実施</t>
  </si>
  <si>
    <t>S</t>
  </si>
  <si>
    <t>M</t>
  </si>
  <si>
    <t>株式会社訓練</t>
    <rPh sb="0" eb="4">
      <t>カブシキカイシャ</t>
    </rPh>
    <rPh sb="4" eb="6">
      <t>クンレン</t>
    </rPh>
    <phoneticPr fontId="3"/>
  </si>
  <si>
    <t>代表取締役社長</t>
    <rPh sb="0" eb="7">
      <t>ダイヒョウトリシマリヤクシャチョウ</t>
    </rPh>
    <phoneticPr fontId="3"/>
  </si>
  <si>
    <t>ﾄｳﾎｸ ｲﾁﾛｳ</t>
    <phoneticPr fontId="3"/>
  </si>
  <si>
    <t>東北　一郎</t>
    <rPh sb="0" eb="2">
      <t>トウホク</t>
    </rPh>
    <rPh sb="3" eb="5">
      <t>イチロウ</t>
    </rPh>
    <phoneticPr fontId="3"/>
  </si>
  <si>
    <t>株式会社訓練</t>
  </si>
  <si>
    <t>常務取締役</t>
    <rPh sb="0" eb="5">
      <t>ジョウムトリシマリヤク</t>
    </rPh>
    <phoneticPr fontId="3"/>
  </si>
  <si>
    <t>ｶﾝｻｲ ﾊﾅｺ</t>
    <phoneticPr fontId="3"/>
  </si>
  <si>
    <t>関西　花子</t>
  </si>
  <si>
    <t>F</t>
  </si>
  <si>
    <t>取締役営業本部長</t>
    <rPh sb="0" eb="3">
      <t>トリシマリヤク</t>
    </rPh>
    <rPh sb="3" eb="8">
      <t>エイギョウホンブチョウ</t>
    </rPh>
    <phoneticPr fontId="3"/>
  </si>
  <si>
    <t>③-1 稟議書・契約書・協定書等</t>
    <rPh sb="12" eb="15">
      <t>キョウテイショ</t>
    </rPh>
    <phoneticPr fontId="3"/>
  </si>
  <si>
    <t>処遇反映枠で申請する場合、処遇反映の対象者や人数、処遇反映の方法等を記載し、提出すること。</t>
    <rPh sb="0" eb="5">
      <t>ショグウハンエイワク</t>
    </rPh>
    <rPh sb="6" eb="8">
      <t>シンセイ</t>
    </rPh>
    <rPh sb="10" eb="12">
      <t>バアイ</t>
    </rPh>
    <rPh sb="13" eb="17">
      <t>ショグウハンエイ</t>
    </rPh>
    <rPh sb="18" eb="21">
      <t>タイショウシャ</t>
    </rPh>
    <rPh sb="22" eb="24">
      <t>ニンズウ</t>
    </rPh>
    <rPh sb="25" eb="29">
      <t>ショグウハンエイ</t>
    </rPh>
    <rPh sb="30" eb="32">
      <t>ホウホウ</t>
    </rPh>
    <rPh sb="32" eb="33">
      <t>トウ</t>
    </rPh>
    <rPh sb="34" eb="36">
      <t>キサイ</t>
    </rPh>
    <rPh sb="38" eb="40">
      <t>テイシュツ</t>
    </rPh>
    <phoneticPr fontId="3"/>
  </si>
  <si>
    <t>⑥に関連する就業規則等について添付し、処遇反映の 位置づけ等を説明すること。ただし、事業期間中に就業規則等を変更する計画の場合、変更前の関連する就業規則等を添付し、変更予定箇所が分かるようにすること。</t>
    <phoneticPr fontId="3"/>
  </si>
  <si>
    <t>（2） 申請者の役員名簿（別添）</t>
    <phoneticPr fontId="3"/>
  </si>
  <si>
    <t>（3） その他JISSUIが指示する書面</t>
    <phoneticPr fontId="3"/>
  </si>
  <si>
    <t>（1） 申請者が申請者以外の者と共同して間接補助事業を行おうとする場合にあって当該事業に係る</t>
    <phoneticPr fontId="3"/>
  </si>
  <si>
    <t>協定書の写し</t>
  </si>
  <si>
    <t>（処遇反映枠のみ）⑥に関連する就業規則等</t>
    <phoneticPr fontId="3"/>
  </si>
  <si>
    <t>①-1、①-2の情報が反映される。</t>
    <rPh sb="8" eb="10">
      <t>ジョウホウ</t>
    </rPh>
    <rPh sb="11" eb="13">
      <t>ハンエイ</t>
    </rPh>
    <phoneticPr fontId="3"/>
  </si>
  <si>
    <t>事業完了予定日</t>
    <rPh sb="0" eb="2">
      <t>ジギョウ</t>
    </rPh>
    <rPh sb="2" eb="4">
      <t>カンリョウ</t>
    </rPh>
    <rPh sb="4" eb="7">
      <t>ヨテイビ</t>
    </rPh>
    <phoneticPr fontId="3"/>
  </si>
  <si>
    <t>2024/〇/○○</t>
    <phoneticPr fontId="3"/>
  </si>
  <si>
    <t>←【完了予定日】欄は、（別添２）事業者基本情報の情報が反映されます。</t>
    <rPh sb="2" eb="4">
      <t>カンリョウ</t>
    </rPh>
    <rPh sb="4" eb="7">
      <t>ヨテイビ</t>
    </rPh>
    <rPh sb="8" eb="9">
      <t>ラン</t>
    </rPh>
    <phoneticPr fontId="3"/>
  </si>
  <si>
    <t>　左記規定に該当しないことを確認しました</t>
    <rPh sb="1" eb="2">
      <t xml:space="preserve">ヒダリ </t>
    </rPh>
    <rPh sb="2" eb="3">
      <t>ジョウキ</t>
    </rPh>
    <rPh sb="3" eb="5">
      <t>キテイ</t>
    </rPh>
    <rPh sb="6" eb="8">
      <t>ガイトウ</t>
    </rPh>
    <rPh sb="14" eb="16">
      <t>カクニン</t>
    </rPh>
    <phoneticPr fontId="3"/>
  </si>
  <si>
    <t>　左記規定に該当します</t>
    <rPh sb="1" eb="2">
      <t xml:space="preserve">ヒダリ </t>
    </rPh>
    <rPh sb="2" eb="3">
      <t>ジョウキ</t>
    </rPh>
    <rPh sb="3" eb="5">
      <t>キテイ</t>
    </rPh>
    <rPh sb="6" eb="8">
      <t>ガイトウ</t>
    </rPh>
    <phoneticPr fontId="3"/>
  </si>
  <si>
    <t>予算決算及び会計令第７０条及び
第７１条の規定への該当</t>
    <rPh sb="0" eb="2">
      <t>ヨサン</t>
    </rPh>
    <rPh sb="2" eb="4">
      <t>ケッサン</t>
    </rPh>
    <rPh sb="4" eb="5">
      <t>オヨ</t>
    </rPh>
    <rPh sb="6" eb="8">
      <t>カイケイ</t>
    </rPh>
    <rPh sb="8" eb="9">
      <t>レイ</t>
    </rPh>
    <rPh sb="9" eb="10">
      <t>ダイ</t>
    </rPh>
    <rPh sb="12" eb="13">
      <t>ジョウ</t>
    </rPh>
    <rPh sb="13" eb="14">
      <t>オヨ</t>
    </rPh>
    <rPh sb="15" eb="16">
      <t>ダイ</t>
    </rPh>
    <rPh sb="18" eb="19">
      <t>ジョウ</t>
    </rPh>
    <rPh sb="20" eb="22">
      <t>キテイ</t>
    </rPh>
    <rPh sb="24" eb="26">
      <t>ガイトウ</t>
    </rPh>
    <phoneticPr fontId="3"/>
  </si>
  <si>
    <t>←プルダウンで選択ください。</t>
    <rPh sb="7" eb="9">
      <t xml:space="preserve">センタククダサイ </t>
    </rPh>
    <phoneticPr fontId="3"/>
  </si>
  <si>
    <t>従業員数(申請月初時点)</t>
    <rPh sb="0" eb="4">
      <t xml:space="preserve">ジュウギョウインスウ </t>
    </rPh>
    <rPh sb="5" eb="11">
      <t xml:space="preserve">シンセイジテン </t>
    </rPh>
    <phoneticPr fontId="3"/>
  </si>
  <si>
    <t>申請枠の選択</t>
    <rPh sb="0" eb="3">
      <t xml:space="preserve">シンセイワクノ </t>
    </rPh>
    <rPh sb="4" eb="6">
      <t xml:space="preserve">センタク </t>
    </rPh>
    <phoneticPr fontId="3"/>
  </si>
  <si>
    <t>計●●時間</t>
    <rPh sb="0" eb="1">
      <t>ケイ</t>
    </rPh>
    <rPh sb="3" eb="5">
      <t xml:space="preserve">ジカン </t>
    </rPh>
    <phoneticPr fontId="3"/>
  </si>
  <si>
    <t>計●●時間</t>
    <rPh sb="0" eb="1">
      <t xml:space="preserve">ケイ </t>
    </rPh>
    <rPh sb="3" eb="5">
      <t xml:space="preserve">ジカン </t>
    </rPh>
    <phoneticPr fontId="3"/>
  </si>
  <si>
    <t>申請事業要件確認</t>
    <rPh sb="0" eb="4">
      <t xml:space="preserve">シンセイジギョウ </t>
    </rPh>
    <rPh sb="4" eb="5">
      <t xml:space="preserve">ヨウケンカクニン </t>
    </rPh>
    <phoneticPr fontId="3"/>
  </si>
  <si>
    <t>申請事業要件確認</t>
    <rPh sb="0" eb="4">
      <t xml:space="preserve">シンセイジギョウ </t>
    </rPh>
    <rPh sb="4" eb="6">
      <t>ヨウケン</t>
    </rPh>
    <rPh sb="6" eb="8">
      <t>カクニン</t>
    </rPh>
    <phoneticPr fontId="3"/>
  </si>
  <si>
    <t>東京都△△△区●●１丁目１番１号
●●●ビル9階</t>
    <phoneticPr fontId="3"/>
  </si>
  <si>
    <t>共同講座の活動時間と受講人数</t>
    <rPh sb="0" eb="4">
      <t xml:space="preserve">キョウドウコウザノ </t>
    </rPh>
    <rPh sb="5" eb="9">
      <t xml:space="preserve">カツドウジカン </t>
    </rPh>
    <rPh sb="10" eb="14">
      <t xml:space="preserve">ジュコウニンズウ </t>
    </rPh>
    <phoneticPr fontId="3"/>
  </si>
  <si>
    <t>活動時間</t>
    <rPh sb="0" eb="2">
      <t xml:space="preserve">カツドウ </t>
    </rPh>
    <rPh sb="2" eb="4">
      <t xml:space="preserve">ジカン </t>
    </rPh>
    <phoneticPr fontId="3"/>
  </si>
  <si>
    <t>受講人数</t>
    <rPh sb="0" eb="4">
      <t xml:space="preserve">ジュコウニンズウ </t>
    </rPh>
    <phoneticPr fontId="3"/>
  </si>
  <si>
    <t>■講義</t>
    <rPh sb="1" eb="3">
      <t xml:space="preserve">コウギ </t>
    </rPh>
    <phoneticPr fontId="3"/>
  </si>
  <si>
    <t>■共同研究</t>
    <rPh sb="0" eb="1">
      <t xml:space="preserve">キョウドウケンキュウ </t>
    </rPh>
    <phoneticPr fontId="3"/>
  </si>
  <si>
    <t>●●人</t>
    <rPh sb="2" eb="3">
      <t xml:space="preserve">ニン </t>
    </rPh>
    <phoneticPr fontId="3"/>
  </si>
  <si>
    <t>●●人</t>
    <phoneticPr fontId="3"/>
  </si>
  <si>
    <t>活動時間と受講人数の要件確認</t>
    <rPh sb="0" eb="4">
      <t xml:space="preserve">カツドウジカント </t>
    </rPh>
    <rPh sb="5" eb="9">
      <t xml:space="preserve">ジュコウニンズウノ </t>
    </rPh>
    <rPh sb="10" eb="12">
      <t xml:space="preserve">ヨウケン </t>
    </rPh>
    <rPh sb="12" eb="14">
      <t xml:space="preserve">カクニン </t>
    </rPh>
    <phoneticPr fontId="3"/>
  </si>
  <si>
    <t>●●であるため</t>
    <phoneticPr fontId="3"/>
  </si>
  <si>
    <t>←要件を満たす場合不要。(別添1)補助事業概要説明書(3-1)の記載内容と矛盾のないように記載してください。</t>
    <rPh sb="1" eb="3">
      <t xml:space="preserve">ヨウケンヲ </t>
    </rPh>
    <rPh sb="4" eb="5">
      <t xml:space="preserve">ミタスバアイ </t>
    </rPh>
    <rPh sb="9" eb="11">
      <t xml:space="preserve">フヨウ </t>
    </rPh>
    <rPh sb="32" eb="36">
      <t xml:space="preserve">キサイナイヨウト </t>
    </rPh>
    <rPh sb="37" eb="39">
      <t xml:space="preserve">ムジュンノ </t>
    </rPh>
    <rPh sb="45" eb="47">
      <t xml:space="preserve">キサイシテクダサイ </t>
    </rPh>
    <phoneticPr fontId="3"/>
  </si>
  <si>
    <t>15時間以上の講座受講人数が20名を下回る場合、下記に理由を記載。</t>
    <rPh sb="2" eb="6">
      <t xml:space="preserve">ジカンイジョウノ </t>
    </rPh>
    <rPh sb="7" eb="9">
      <t xml:space="preserve">コウザ </t>
    </rPh>
    <rPh sb="9" eb="13">
      <t xml:space="preserve">ジュコウニンズウノ </t>
    </rPh>
    <rPh sb="16" eb="17">
      <t xml:space="preserve">メイヲ </t>
    </rPh>
    <rPh sb="18" eb="20">
      <t xml:space="preserve">シタマワル </t>
    </rPh>
    <rPh sb="21" eb="23">
      <t xml:space="preserve">バアイ </t>
    </rPh>
    <rPh sb="24" eb="26">
      <t xml:space="preserve">カキニ </t>
    </rPh>
    <rPh sb="27" eb="29">
      <t xml:space="preserve">リユウヲ </t>
    </rPh>
    <rPh sb="30" eb="32">
      <t xml:space="preserve">キサイ </t>
    </rPh>
    <phoneticPr fontId="3"/>
  </si>
  <si>
    <t>受講者から料金徴収の有無</t>
    <rPh sb="0" eb="3">
      <t xml:space="preserve">ジュコウシャ </t>
    </rPh>
    <rPh sb="5" eb="9">
      <t xml:space="preserve">リョウキンチョウシュウノ </t>
    </rPh>
    <rPh sb="10" eb="12">
      <t>🫤</t>
    </rPh>
    <phoneticPr fontId="3"/>
  </si>
  <si>
    <t>料金徴収有りの場合は、下記に設定金額の根拠を記載。</t>
    <rPh sb="0" eb="4">
      <t xml:space="preserve">リョウキンチョウシュウ </t>
    </rPh>
    <rPh sb="4" eb="5">
      <t xml:space="preserve">アリノ </t>
    </rPh>
    <rPh sb="7" eb="9">
      <t xml:space="preserve">バアイノ </t>
    </rPh>
    <rPh sb="11" eb="13">
      <t xml:space="preserve">カキニ </t>
    </rPh>
    <rPh sb="14" eb="18">
      <t xml:space="preserve">セッテイキンガクノ </t>
    </rPh>
    <rPh sb="19" eb="21">
      <t xml:space="preserve">コンキョヲ </t>
    </rPh>
    <rPh sb="22" eb="24">
      <t xml:space="preserve">キサイ </t>
    </rPh>
    <phoneticPr fontId="3"/>
  </si>
  <si>
    <t>一人当たりXXと△△の経費がかかり、■■という理由からこれは受講者が負担すべきものであると考え、一人当たり●●の徴収としている。</t>
    <rPh sb="3" eb="5">
      <t xml:space="preserve">チョウシュウ </t>
    </rPh>
    <rPh sb="6" eb="7">
      <t xml:space="preserve">タイシテ </t>
    </rPh>
    <rPh sb="10" eb="13">
      <t xml:space="preserve">ヒトリアタリ </t>
    </rPh>
    <rPh sb="23" eb="25">
      <t xml:space="preserve">リユウカラ </t>
    </rPh>
    <rPh sb="29" eb="32">
      <t xml:space="preserve">ジュコウシャ </t>
    </rPh>
    <rPh sb="33" eb="35">
      <t xml:space="preserve">フタンスベキモノデ </t>
    </rPh>
    <rPh sb="37" eb="40">
      <t xml:space="preserve">ヒトリアタリ </t>
    </rPh>
    <phoneticPr fontId="3"/>
  </si>
  <si>
    <t>本講座が、営利事業として顧客への研修提供のみを目的とするものではないことについて確認をしました。</t>
    <rPh sb="0" eb="3">
      <t xml:space="preserve">ホンコウザノ </t>
    </rPh>
    <rPh sb="5" eb="7">
      <t xml:space="preserve">エイリ </t>
    </rPh>
    <rPh sb="7" eb="9">
      <t xml:space="preserve">ジギョウトシテ </t>
    </rPh>
    <rPh sb="12" eb="14">
      <t xml:space="preserve">コキャクヘノ </t>
    </rPh>
    <rPh sb="16" eb="18">
      <t xml:space="preserve">ケンシュウ </t>
    </rPh>
    <rPh sb="18" eb="20">
      <t xml:space="preserve">テイキョウ </t>
    </rPh>
    <rPh sb="23" eb="25">
      <t xml:space="preserve">モクテキ </t>
    </rPh>
    <rPh sb="40" eb="42">
      <t xml:space="preserve">カクニンヲ </t>
    </rPh>
    <phoneticPr fontId="3"/>
  </si>
  <si>
    <t>■実習・フィールドワーク・PBL</t>
    <rPh sb="0" eb="2">
      <t xml:space="preserve">ジッシュウ </t>
    </rPh>
    <phoneticPr fontId="3"/>
  </si>
  <si>
    <t>　有</t>
    <rPh sb="1" eb="2">
      <t>アリ</t>
    </rPh>
    <phoneticPr fontId="3"/>
  </si>
  <si>
    <t>　無</t>
    <rPh sb="1" eb="2">
      <t>ム</t>
    </rPh>
    <phoneticPr fontId="3"/>
  </si>
  <si>
    <t>資料名：</t>
    <rPh sb="0" eb="3">
      <t>シリョウメイ</t>
    </rPh>
    <phoneticPr fontId="3"/>
  </si>
  <si>
    <t>WLB加点について
公募要領５－２加点項目７に関する資料の提出の有無
（有の場合は認定証等の写しを添付すること）</t>
    <phoneticPr fontId="3"/>
  </si>
  <si>
    <t>⑧</t>
    <phoneticPr fontId="3"/>
  </si>
  <si>
    <t>（WLB加点対象の場合のみ）WLBに関する資料の提出</t>
    <phoneticPr fontId="3"/>
  </si>
  <si>
    <t>公募要領５－２加点項目７に関する資料の提出</t>
    <phoneticPr fontId="3"/>
  </si>
  <si>
    <t>社外・学生外の参加可否</t>
    <rPh sb="0" eb="2">
      <t xml:space="preserve">シャガイジンザイノ </t>
    </rPh>
    <rPh sb="3" eb="5">
      <t xml:space="preserve">ガクセイガイ </t>
    </rPh>
    <rPh sb="5" eb="6">
      <t xml:space="preserve">ガイ </t>
    </rPh>
    <rPh sb="7" eb="11">
      <t xml:space="preserve">サンカカヒ </t>
    </rPh>
    <phoneticPr fontId="3"/>
  </si>
  <si>
    <t>←時間・人数が(別添1)補助事業概要説明書と一致するように記載してください。自社以外の社会人の参加を受け入れる場合はプルダウンから選択してください。</t>
    <rPh sb="1" eb="3">
      <t xml:space="preserve">ジカン </t>
    </rPh>
    <rPh sb="4" eb="6">
      <t xml:space="preserve">ニンズウガ </t>
    </rPh>
    <rPh sb="22" eb="24">
      <t xml:space="preserve">イッチ </t>
    </rPh>
    <rPh sb="29" eb="31">
      <t xml:space="preserve">キサイシテクダサイ </t>
    </rPh>
    <rPh sb="38" eb="42">
      <t xml:space="preserve">ジシャイガイ </t>
    </rPh>
    <rPh sb="43" eb="46">
      <t xml:space="preserve">シャカイジンノ </t>
    </rPh>
    <rPh sb="47" eb="49">
      <t xml:space="preserve">サンカヲ </t>
    </rPh>
    <rPh sb="50" eb="51">
      <t xml:space="preserve">ウケイレル </t>
    </rPh>
    <rPh sb="55" eb="57">
      <t xml:space="preserve">バアイハ </t>
    </rPh>
    <rPh sb="65" eb="67">
      <t xml:space="preserve">センタクシテクダサイ </t>
    </rPh>
    <phoneticPr fontId="3"/>
  </si>
  <si>
    <t>2024年X月XX日</t>
    <rPh sb="4" eb="5">
      <t xml:space="preserve">ネン </t>
    </rPh>
    <rPh sb="6" eb="7">
      <t xml:space="preserve">ガツ </t>
    </rPh>
    <rPh sb="9" eb="10">
      <t xml:space="preserve">ニチ </t>
    </rPh>
    <phoneticPr fontId="3"/>
  </si>
  <si>
    <t>外部参加者(自社以外の社会人)が受け入れ不可の場合は、下記に不可である理由を記載。</t>
    <rPh sb="0" eb="2">
      <t xml:space="preserve">ガイブ </t>
    </rPh>
    <rPh sb="2" eb="5">
      <t xml:space="preserve">サンカシャ </t>
    </rPh>
    <rPh sb="6" eb="8">
      <t xml:space="preserve">ジシャ </t>
    </rPh>
    <rPh sb="8" eb="10">
      <t xml:space="preserve">イガイノ </t>
    </rPh>
    <rPh sb="11" eb="14">
      <t xml:space="preserve">シャカイジンノ </t>
    </rPh>
    <rPh sb="16" eb="17">
      <t xml:space="preserve">ウケイレ </t>
    </rPh>
    <rPh sb="20" eb="22">
      <t xml:space="preserve">フカ </t>
    </rPh>
    <rPh sb="23" eb="25">
      <t xml:space="preserve">バアイノ </t>
    </rPh>
    <rPh sb="27" eb="29">
      <t xml:space="preserve">カキニ </t>
    </rPh>
    <rPh sb="30" eb="32">
      <t xml:space="preserve">フカリユウ </t>
    </rPh>
    <rPh sb="35" eb="37">
      <t xml:space="preserve">リユウヲ </t>
    </rPh>
    <rPh sb="38" eb="40">
      <t xml:space="preserve">キサイ </t>
    </rPh>
    <phoneticPr fontId="3"/>
  </si>
  <si>
    <t>講座目的が自社のXX人材の育成のため、△△のような社外秘の情報を取り扱わざるを得ず、講座全体を通して外部参加者を受け入れることが難しい。</t>
    <rPh sb="0" eb="4">
      <t xml:space="preserve">コウザモクテキガ </t>
    </rPh>
    <rPh sb="5" eb="7">
      <t xml:space="preserve">ジシャノ </t>
    </rPh>
    <rPh sb="10" eb="12">
      <t xml:space="preserve">ジンザイノ </t>
    </rPh>
    <rPh sb="13" eb="15">
      <t xml:space="preserve">イクセイ </t>
    </rPh>
    <rPh sb="25" eb="27">
      <t xml:space="preserve">シャガイヒ </t>
    </rPh>
    <rPh sb="27" eb="28">
      <t>❤️‍🔥</t>
    </rPh>
    <rPh sb="29" eb="31">
      <t xml:space="preserve">ジョウホウヲ </t>
    </rPh>
    <rPh sb="32" eb="33">
      <t xml:space="preserve">トリアツカワザルヲエズ </t>
    </rPh>
    <rPh sb="42" eb="44">
      <t xml:space="preserve">コウザ </t>
    </rPh>
    <rPh sb="44" eb="46">
      <t xml:space="preserve">ゼンタイヲ </t>
    </rPh>
    <rPh sb="47" eb="48">
      <t xml:space="preserve">トオシテ </t>
    </rPh>
    <rPh sb="50" eb="52">
      <t xml:space="preserve">ガイブ </t>
    </rPh>
    <rPh sb="52" eb="55">
      <t xml:space="preserve">サンカシャ </t>
    </rPh>
    <rPh sb="56" eb="57">
      <t xml:space="preserve">ウケイレルコトガ </t>
    </rPh>
    <rPh sb="64" eb="65">
      <t xml:space="preserve">ムズカシイ </t>
    </rPh>
    <phoneticPr fontId="3"/>
  </si>
  <si>
    <t>2025/〇/○○</t>
    <phoneticPr fontId="3"/>
  </si>
  <si>
    <t>選択してください</t>
  </si>
  <si>
    <t>令和５年度　高等教育機関における共同講座創造支援事業費補助金
 交付申請書</t>
    <rPh sb="0" eb="2">
      <t>レイワ</t>
    </rPh>
    <rPh sb="3" eb="5">
      <t>ネンド</t>
    </rPh>
    <rPh sb="6" eb="8">
      <t>コウトウ</t>
    </rPh>
    <rPh sb="8" eb="10">
      <t>キョウイク</t>
    </rPh>
    <rPh sb="10" eb="12">
      <t>キカン</t>
    </rPh>
    <rPh sb="16" eb="18">
      <t>キョウドウ</t>
    </rPh>
    <rPh sb="18" eb="20">
      <t>コウザ</t>
    </rPh>
    <rPh sb="20" eb="22">
      <t>ソウゾウ</t>
    </rPh>
    <rPh sb="22" eb="24">
      <t>シエン</t>
    </rPh>
    <rPh sb="24" eb="27">
      <t>ジギョウヒ</t>
    </rPh>
    <rPh sb="27" eb="30">
      <t>ホジョキン</t>
    </rPh>
    <phoneticPr fontId="3"/>
  </si>
  <si>
    <r>
      <t>　令和５年度高等教育機関における共同講座創造支援事業費補助金交付規程（以下「交付規程」という。）第</t>
    </r>
    <r>
      <rPr>
        <sz val="11"/>
        <color theme="1"/>
        <rFont val="ＭＳ Ｐ明朝"/>
        <family val="1"/>
        <charset val="128"/>
      </rPr>
      <t>４</t>
    </r>
    <r>
      <rPr>
        <sz val="11"/>
        <rFont val="ＭＳ Ｐ明朝"/>
        <family val="1"/>
        <charset val="128"/>
      </rPr>
      <t>条に基づき上記補助金の交付を下記のとおり申請します。
なお、補助金等に係る予算の執行の適正化に関する法律（昭和３０年法律第１７９号）、補助金等に係る予算の執行の適正化に関する法律施行令（昭和３０年政令第２５５号）及び交付規程の定めるところに従うことを承知の上、申請します。</t>
    </r>
    <rPh sb="1" eb="3">
      <t>レイワ</t>
    </rPh>
    <rPh sb="4" eb="6">
      <t>ネンド</t>
    </rPh>
    <phoneticPr fontId="3"/>
  </si>
  <si>
    <t>令和５年度　高等教育機関における共同講座創造支援事業費補助金　提出資料一覧</t>
    <rPh sb="31" eb="33">
      <t>テイシュツ</t>
    </rPh>
    <rPh sb="33" eb="35">
      <t>シリョウ</t>
    </rPh>
    <rPh sb="35" eb="37">
      <t>イチラン</t>
    </rPh>
    <phoneticPr fontId="3"/>
  </si>
  <si>
    <t>●●名(2024年△△月時点)</t>
    <rPh sb="2" eb="3">
      <t xml:space="preserve">メイ </t>
    </rPh>
    <rPh sb="8" eb="9">
      <t>_x0000__x0002__x0001_</t>
    </rPh>
    <rPh sb="11" eb="12">
      <t>_x0003__x0008__x0001_</t>
    </rPh>
    <rPh sb="12" eb="14">
      <t/>
    </rPh>
    <phoneticPr fontId="3"/>
  </si>
  <si>
    <t>通常枠</t>
  </si>
  <si>
    <t>←✓してください。</t>
    <phoneticPr fontId="3"/>
  </si>
  <si>
    <t>←該当するものに✓してください。</t>
    <rPh sb="1" eb="3">
      <t>ガイトウ</t>
    </rPh>
    <phoneticPr fontId="3"/>
  </si>
  <si>
    <t>補助対象事業の目的、内容・実施方法、実施体制等を記入すること。
（指定項目を満たしていれば、形式は問わない）
＊指定項目はHPの公募情報に掲載している公募要領及び補助事業概要説明書を参照のこと。</t>
    <rPh sb="0" eb="2">
      <t>ホジョ</t>
    </rPh>
    <rPh sb="2" eb="4">
      <t>タイショウ</t>
    </rPh>
    <rPh sb="4" eb="6">
      <t>ジギョウ</t>
    </rPh>
    <rPh sb="7" eb="9">
      <t>モクテキ</t>
    </rPh>
    <rPh sb="10" eb="12">
      <t>ナイヨウ</t>
    </rPh>
    <rPh sb="13" eb="15">
      <t>ジッシ</t>
    </rPh>
    <rPh sb="15" eb="17">
      <t>ホウホウ</t>
    </rPh>
    <rPh sb="18" eb="20">
      <t>ジッシ</t>
    </rPh>
    <rPh sb="20" eb="22">
      <t>タイセイ</t>
    </rPh>
    <rPh sb="22" eb="23">
      <t>トウ</t>
    </rPh>
    <rPh sb="24" eb="26">
      <t>キニュウ</t>
    </rPh>
    <rPh sb="33" eb="35">
      <t>シテイ</t>
    </rPh>
    <rPh sb="35" eb="37">
      <t>コウモク</t>
    </rPh>
    <rPh sb="38" eb="39">
      <t>ミ</t>
    </rPh>
    <rPh sb="46" eb="48">
      <t>ケイシキ</t>
    </rPh>
    <rPh sb="49" eb="50">
      <t>ト</t>
    </rPh>
    <rPh sb="56" eb="58">
      <t>シテイ</t>
    </rPh>
    <rPh sb="58" eb="60">
      <t>コウモク</t>
    </rPh>
    <rPh sb="64" eb="66">
      <t>コウボ</t>
    </rPh>
    <rPh sb="66" eb="68">
      <t>ジョウホウ</t>
    </rPh>
    <rPh sb="69" eb="71">
      <t>ケイサイ</t>
    </rPh>
    <rPh sb="75" eb="77">
      <t>コウボ</t>
    </rPh>
    <rPh sb="77" eb="79">
      <t>ヨウリョウ</t>
    </rPh>
    <rPh sb="79" eb="80">
      <t>オヨ</t>
    </rPh>
    <rPh sb="81" eb="83">
      <t>ホジョ</t>
    </rPh>
    <rPh sb="83" eb="85">
      <t>ジギョウ</t>
    </rPh>
    <rPh sb="85" eb="87">
      <t>ガイヨウ</t>
    </rPh>
    <rPh sb="87" eb="90">
      <t>セツメイショ</t>
    </rPh>
    <rPh sb="91" eb="93">
      <t>サンショウ</t>
    </rPh>
    <phoneticPr fontId="8"/>
  </si>
  <si>
    <t>Ver.2</t>
    <phoneticPr fontId="3"/>
  </si>
  <si>
    <t>[要件①]共同講座の内容 ※(別添１)補助事業概要説明書にて確認</t>
    <rPh sb="1" eb="3">
      <t xml:space="preserve">ヨウケン </t>
    </rPh>
    <rPh sb="5" eb="7">
      <t>キョウドウ</t>
    </rPh>
    <rPh sb="7" eb="9">
      <t>コウザ</t>
    </rPh>
    <rPh sb="10" eb="12">
      <t xml:space="preserve">ナイヨウ </t>
    </rPh>
    <phoneticPr fontId="3"/>
  </si>
  <si>
    <t>[要件②講座の対象者 ※(別添１)補助事業概要説明書にて確認</t>
    <rPh sb="1" eb="3">
      <t xml:space="preserve">ヨウケン </t>
    </rPh>
    <rPh sb="4" eb="6">
      <t>コウザ</t>
    </rPh>
    <rPh sb="7" eb="10">
      <t>タイショウシャ</t>
    </rPh>
    <phoneticPr fontId="3"/>
  </si>
  <si>
    <t>[要件③]目的とする人材育成の内容 ※(別添１)補助事業概要説明書にて確認</t>
    <rPh sb="1" eb="3">
      <t xml:space="preserve">ヨウケン </t>
    </rPh>
    <rPh sb="5" eb="7">
      <t xml:space="preserve">モクテキトスル </t>
    </rPh>
    <rPh sb="10" eb="14">
      <t xml:space="preserve">ジンザイイクセイノ </t>
    </rPh>
    <rPh sb="15" eb="17">
      <t xml:space="preserve">ナイヨウ </t>
    </rPh>
    <phoneticPr fontId="3"/>
  </si>
  <si>
    <t>[要件④]補助事業者の経費拠出 ※①-2 支出計画書にて確認</t>
    <rPh sb="1" eb="3">
      <t xml:space="preserve">ヨウケン </t>
    </rPh>
    <rPh sb="5" eb="10">
      <t xml:space="preserve">ホジョジギョウシャ </t>
    </rPh>
    <rPh sb="11" eb="13">
      <t xml:space="preserve">ケイヒ </t>
    </rPh>
    <rPh sb="13" eb="15">
      <t xml:space="preserve">キョシュツ </t>
    </rPh>
    <rPh sb="21" eb="26">
      <t xml:space="preserve">シシュツケイカクショ </t>
    </rPh>
    <rPh sb="28" eb="30">
      <t xml:space="preserve">カクニン </t>
    </rPh>
    <phoneticPr fontId="3"/>
  </si>
  <si>
    <t>[要件⑤]講座を担当する常勤教員名</t>
    <rPh sb="1" eb="3">
      <t xml:space="preserve">ヨウケン </t>
    </rPh>
    <rPh sb="5" eb="7">
      <t xml:space="preserve">コウザ </t>
    </rPh>
    <rPh sb="8" eb="10">
      <t xml:space="preserve">タントウスル </t>
    </rPh>
    <rPh sb="12" eb="16">
      <t xml:space="preserve">ジョウキンキョウイン </t>
    </rPh>
    <rPh sb="16" eb="17">
      <t xml:space="preserve">メイ </t>
    </rPh>
    <phoneticPr fontId="3"/>
  </si>
  <si>
    <t>[要件⑥]共同講座の講座タイプとそれに合わせた位置付け ※(別添１)補助事業概要説明書にて確認</t>
    <rPh sb="1" eb="3">
      <t xml:space="preserve">ヨウケン </t>
    </rPh>
    <rPh sb="5" eb="9">
      <t xml:space="preserve">キョウドウコウザ </t>
    </rPh>
    <rPh sb="10" eb="12">
      <t xml:space="preserve">コウザタイプ </t>
    </rPh>
    <rPh sb="19" eb="20">
      <t xml:space="preserve">アワセタ </t>
    </rPh>
    <rPh sb="23" eb="26">
      <t xml:space="preserve">イチヅケ </t>
    </rPh>
    <rPh sb="30" eb="32">
      <t xml:space="preserve">ベッテン </t>
    </rPh>
    <rPh sb="34" eb="40">
      <t xml:space="preserve">ホジョジギョウガイヨウ </t>
    </rPh>
    <rPh sb="40" eb="43">
      <t xml:space="preserve">セツメイショ </t>
    </rPh>
    <rPh sb="45" eb="47">
      <t xml:space="preserve">カクニン </t>
    </rPh>
    <phoneticPr fontId="3"/>
  </si>
  <si>
    <t>[要件⑦]講座開始日</t>
    <rPh sb="1" eb="3">
      <t xml:space="preserve">ヨウケン </t>
    </rPh>
    <rPh sb="5" eb="7">
      <t xml:space="preserve">コウザ </t>
    </rPh>
    <rPh sb="7" eb="10">
      <t xml:space="preserve">カイシビ </t>
    </rPh>
    <phoneticPr fontId="3"/>
  </si>
  <si>
    <t>[要件⑧]共同講座総活動時間が15時間以上である。</t>
    <rPh sb="0" eb="2">
      <t xml:space="preserve">キョウドウ </t>
    </rPh>
    <rPh sb="4" eb="5">
      <t xml:space="preserve">ソウ </t>
    </rPh>
    <rPh sb="5" eb="9">
      <t xml:space="preserve">カツドウジカンガ </t>
    </rPh>
    <rPh sb="12" eb="16">
      <t>ジカンイジョウ 。</t>
    </rPh>
    <phoneticPr fontId="3"/>
  </si>
  <si>
    <t>[要件⑨]共同講座受講人数が20名以上である。</t>
    <rPh sb="1" eb="3">
      <t xml:space="preserve">ヨウケン </t>
    </rPh>
    <rPh sb="6" eb="8">
      <t xml:space="preserve">ヨウケン </t>
    </rPh>
    <rPh sb="10" eb="14">
      <t xml:space="preserve">キョウドウコウザ </t>
    </rPh>
    <rPh sb="14" eb="18">
      <t xml:space="preserve">ジュコウニンズウガ </t>
    </rPh>
    <rPh sb="21" eb="22">
      <t xml:space="preserve">メイ イジョウ </t>
    </rPh>
    <phoneticPr fontId="3"/>
  </si>
  <si>
    <t>[要件⑩]自社以外の社会人の参加可否</t>
    <rPh sb="1" eb="3">
      <t xml:space="preserve">ヨウケン </t>
    </rPh>
    <rPh sb="5" eb="7">
      <t xml:space="preserve">ジシャ </t>
    </rPh>
    <rPh sb="7" eb="9">
      <t xml:space="preserve">イガイノ </t>
    </rPh>
    <rPh sb="10" eb="13">
      <t xml:space="preserve">シャカイジンノ </t>
    </rPh>
    <rPh sb="14" eb="16">
      <t xml:space="preserve">サンカカノウセイ </t>
    </rPh>
    <rPh sb="16" eb="18">
      <t xml:space="preserve">カヒ </t>
    </rPh>
    <phoneticPr fontId="3"/>
  </si>
  <si>
    <t>上記①〜⑩の要件が、(別添1)補助事業概要説明書と矛盾のないことを確認しました。</t>
    <rPh sb="0" eb="2">
      <t xml:space="preserve">ジョウキ </t>
    </rPh>
    <rPh sb="6" eb="8">
      <t xml:space="preserve">ヨウケンガ </t>
    </rPh>
    <rPh sb="11" eb="13">
      <t xml:space="preserve">ベッテン </t>
    </rPh>
    <rPh sb="15" eb="19">
      <t xml:space="preserve">ホジョジギョウ </t>
    </rPh>
    <rPh sb="19" eb="24">
      <t xml:space="preserve">ガイヨウセツメイショ </t>
    </rPh>
    <rPh sb="25" eb="27">
      <t xml:space="preserve">ムジュンガ </t>
    </rPh>
    <rPh sb="33" eb="35">
      <t xml:space="preserve">カクニンシマシタ </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</si>
</sst>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quot;¥&quot;#,##0_);[Red]\(&quot;¥&quot;#,##0\)"/>
    <numFmt numFmtId="177" formatCode="[$-F800]dddd\,\ mmmm\ dd\,\ yyyy"/>
  </numFmts>
  <fonts count="59">
    <font>
      <sz val="11"/>
      <color theme="1"/>
      <name val="ＭＳ Ｐゴシック"/>
      <family val="2"/>
      <charset val="128"/>
      <scheme val="minor"/>
    </font>
    <font>
      <sz val="11"/>
      <color theme="1"/>
      <name val="ＭＳ Ｐゴシック"/>
      <family val="2"/>
      <charset val="128"/>
      <scheme val="minor"/>
    </font>
    <font>
      <sz val="11"/>
      <color theme="1"/>
      <name val="ＭＳ 明朝"/>
      <family val="1"/>
      <charset val="128"/>
    </font>
    <font>
      <sz val="6"/>
      <name val="ＭＳ Ｐゴシック"/>
      <family val="2"/>
      <charset val="128"/>
      <scheme val="minor"/>
    </font>
    <font>
      <b/>
      <sz val="11"/>
      <color theme="1"/>
      <name val="ＭＳ 明朝"/>
      <family val="1"/>
      <charset val="128"/>
    </font>
    <font>
      <sz val="11"/>
      <color theme="1"/>
      <name val="ＭＳ Ｐゴシック"/>
      <family val="3"/>
      <charset val="128"/>
      <scheme val="minor"/>
    </font>
    <font>
      <sz val="10"/>
      <name val="ＭＳ 明朝"/>
      <family val="1"/>
      <charset val="128"/>
    </font>
    <font>
      <sz val="12"/>
      <name val="ＭＳ 明朝"/>
      <family val="1"/>
      <charset val="128"/>
    </font>
    <font>
      <sz val="6"/>
      <name val="ＭＳ Ｐゴシック"/>
      <family val="3"/>
      <charset val="128"/>
    </font>
    <font>
      <sz val="14"/>
      <name val="ＭＳ 明朝"/>
      <family val="1"/>
      <charset val="128"/>
    </font>
    <font>
      <sz val="12"/>
      <name val="ＭＳ Ｐ明朝"/>
      <family val="1"/>
      <charset val="128"/>
    </font>
    <font>
      <sz val="11"/>
      <name val="ＭＳ 明朝"/>
      <family val="1"/>
      <charset val="128"/>
    </font>
    <font>
      <sz val="11"/>
      <name val="ＭＳ Ｐ明朝"/>
      <family val="1"/>
      <charset val="128"/>
    </font>
    <font>
      <b/>
      <sz val="14"/>
      <color theme="1"/>
      <name val="ＭＳ 明朝"/>
      <family val="1"/>
      <charset val="128"/>
    </font>
    <font>
      <sz val="11"/>
      <name val="ＭＳ Ｐゴシック"/>
      <family val="3"/>
      <charset val="128"/>
    </font>
    <font>
      <sz val="11"/>
      <color theme="1"/>
      <name val="ＭＳ Ｐ明朝"/>
      <family val="1"/>
      <charset val="128"/>
    </font>
    <font>
      <sz val="10"/>
      <color theme="1"/>
      <name val="ＭＳ Ｐ明朝"/>
      <family val="1"/>
      <charset val="128"/>
    </font>
    <font>
      <b/>
      <sz val="11"/>
      <color theme="0"/>
      <name val="ＭＳ Ｐ明朝"/>
      <family val="1"/>
      <charset val="128"/>
    </font>
    <font>
      <b/>
      <sz val="11"/>
      <color theme="1"/>
      <name val="ＭＳ Ｐ明朝"/>
      <family val="1"/>
      <charset val="128"/>
    </font>
    <font>
      <sz val="10"/>
      <color theme="1"/>
      <name val="ＭＳ Ｐゴシック"/>
      <family val="2"/>
      <charset val="128"/>
      <scheme val="minor"/>
    </font>
    <font>
      <u/>
      <sz val="12"/>
      <color indexed="12"/>
      <name val="Osaka"/>
      <family val="1"/>
      <charset val="128"/>
    </font>
    <font>
      <sz val="12"/>
      <name val="ＭＳ Ｐゴシック"/>
      <family val="3"/>
      <charset val="128"/>
    </font>
    <font>
      <sz val="12"/>
      <name val="Osaka"/>
      <family val="1"/>
      <charset val="128"/>
    </font>
    <font>
      <sz val="10"/>
      <name val="ＭＳ ゴシック"/>
      <family val="3"/>
      <charset val="128"/>
    </font>
    <font>
      <sz val="9"/>
      <name val="ＭＳ Ｐ明朝"/>
      <family val="1"/>
      <charset val="128"/>
    </font>
    <font>
      <u/>
      <sz val="11"/>
      <color theme="10"/>
      <name val="ＭＳ Ｐゴシック"/>
      <family val="2"/>
      <charset val="128"/>
      <scheme val="minor"/>
    </font>
    <font>
      <b/>
      <sz val="11"/>
      <name val="ＭＳ Ｐ明朝"/>
      <family val="1"/>
      <charset val="128"/>
    </font>
    <font>
      <sz val="11"/>
      <name val="ＭＳ Ｐゴシック"/>
      <family val="2"/>
      <charset val="128"/>
      <scheme val="minor"/>
    </font>
    <font>
      <b/>
      <sz val="14"/>
      <name val="ＭＳ 明朝"/>
      <family val="1"/>
      <charset val="128"/>
    </font>
    <font>
      <sz val="12"/>
      <color theme="1"/>
      <name val="ＭＳ Ｐ明朝"/>
      <family val="1"/>
      <charset val="128"/>
    </font>
    <font>
      <sz val="12"/>
      <color rgb="FFFF0000"/>
      <name val="ＭＳ Ｐ明朝"/>
      <family val="1"/>
      <charset val="128"/>
    </font>
    <font>
      <u/>
      <sz val="11"/>
      <color theme="10"/>
      <name val="ＭＳ Ｐ明朝"/>
      <family val="1"/>
      <charset val="128"/>
    </font>
    <font>
      <sz val="12"/>
      <color rgb="FFA1A1A1"/>
      <name val="ＭＳ Ｐ明朝"/>
      <family val="1"/>
      <charset val="128"/>
    </font>
    <font>
      <b/>
      <sz val="12"/>
      <color theme="1"/>
      <name val="ＭＳ Ｐ明朝"/>
      <family val="1"/>
      <charset val="128"/>
    </font>
    <font>
      <b/>
      <sz val="18"/>
      <name val="ＭＳ Ｐ明朝"/>
      <family val="1"/>
      <charset val="128"/>
    </font>
    <font>
      <sz val="10"/>
      <name val="ＭＳ Ｐ明朝"/>
      <family val="1"/>
      <charset val="128"/>
    </font>
    <font>
      <sz val="14"/>
      <name val="ＭＳ Ｐ明朝"/>
      <family val="1"/>
      <charset val="128"/>
    </font>
    <font>
      <b/>
      <sz val="14"/>
      <name val="ＭＳ Ｐ明朝"/>
      <family val="1"/>
      <charset val="128"/>
    </font>
    <font>
      <b/>
      <sz val="12"/>
      <name val="ＭＳ Ｐ明朝"/>
      <family val="1"/>
      <charset val="128"/>
    </font>
    <font>
      <b/>
      <sz val="14"/>
      <color theme="1"/>
      <name val="ＭＳ Ｐ明朝"/>
      <family val="1"/>
      <charset val="128"/>
    </font>
    <font>
      <b/>
      <sz val="22"/>
      <name val="ＭＳ Ｐ明朝"/>
      <family val="1"/>
      <charset val="128"/>
    </font>
    <font>
      <b/>
      <sz val="16"/>
      <name val="ＭＳ Ｐ明朝"/>
      <family val="1"/>
      <charset val="128"/>
    </font>
    <font>
      <sz val="16"/>
      <name val="ＭＳ Ｐ明朝"/>
      <family val="1"/>
      <charset val="128"/>
    </font>
    <font>
      <sz val="20"/>
      <name val="ＭＳ Ｐ明朝"/>
      <family val="1"/>
      <charset val="128"/>
    </font>
    <font>
      <u/>
      <sz val="16"/>
      <name val="ＭＳ Ｐ明朝"/>
      <family val="1"/>
      <charset val="128"/>
    </font>
    <font>
      <vertAlign val="superscript"/>
      <sz val="11"/>
      <name val="ＭＳ Ｐ明朝"/>
      <family val="1"/>
      <charset val="128"/>
    </font>
    <font>
      <b/>
      <sz val="14"/>
      <color rgb="FFFF0000"/>
      <name val="ＭＳ Ｐ明朝"/>
      <family val="1"/>
      <charset val="128"/>
    </font>
    <font>
      <b/>
      <sz val="9"/>
      <name val="ＭＳ Ｐ明朝"/>
      <family val="1"/>
      <charset val="128"/>
    </font>
    <font>
      <sz val="11"/>
      <name val="ＭＳ Ｐゴシック"/>
      <family val="3"/>
      <charset val="128"/>
      <scheme val="minor"/>
    </font>
    <font>
      <b/>
      <sz val="11"/>
      <name val="ＭＳ Ｐ明朝"/>
      <family val="1"/>
      <charset val="134"/>
    </font>
    <font>
      <b/>
      <sz val="11"/>
      <name val="Microsoft JhengHei UI"/>
      <family val="1"/>
      <charset val="134"/>
    </font>
    <font>
      <sz val="11"/>
      <color rgb="FF00B0F0"/>
      <name val="ＭＳ Ｐ明朝"/>
      <family val="1"/>
      <charset val="128"/>
    </font>
    <font>
      <sz val="11"/>
      <color rgb="FF00B0F0"/>
      <name val="ＭＳ 明朝"/>
      <family val="1"/>
      <charset val="128"/>
    </font>
    <font>
      <sz val="11"/>
      <color theme="3" tint="0.59999389629810485"/>
      <name val="ＭＳ Ｐ明朝"/>
      <family val="1"/>
      <charset val="128"/>
    </font>
    <font>
      <sz val="14"/>
      <color theme="3" tint="0.59999389629810485"/>
      <name val="ＭＳ Ｐ明朝"/>
      <family val="1"/>
      <charset val="128"/>
    </font>
    <font>
      <sz val="10"/>
      <color rgb="FF00B0F0"/>
      <name val="ＭＳ Ｐ明朝"/>
      <family val="1"/>
      <charset val="128"/>
    </font>
    <font>
      <sz val="11"/>
      <color rgb="FF000000"/>
      <name val="ＭＳ Ｐ明朝"/>
      <family val="1"/>
      <charset val="128"/>
    </font>
    <font>
      <b/>
      <sz val="12"/>
      <color rgb="FF00B0F0"/>
      <name val="ＭＳ Ｐ明朝"/>
      <family val="1"/>
      <charset val="128"/>
    </font>
    <font>
      <sz val="8"/>
      <name val="ＭＳ Ｐ明朝"/>
      <family val="1"/>
      <charset val="128"/>
    </font>
  </fonts>
  <fills count="8">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CC"/>
        <bgColor indexed="64"/>
      </patternFill>
    </fill>
    <fill>
      <patternFill patternType="solid">
        <fgColor theme="0" tint="-0.499984740745262"/>
        <bgColor indexed="64"/>
      </patternFill>
    </fill>
    <fill>
      <patternFill patternType="solid">
        <fgColor theme="0" tint="-4.9989318521683403E-2"/>
        <bgColor indexed="64"/>
      </patternFill>
    </fill>
    <fill>
      <patternFill patternType="solid">
        <fgColor theme="2" tint="-9.9978637043366805E-2"/>
        <bgColor indexed="64"/>
      </patternFill>
    </fill>
  </fills>
  <borders count="65">
    <border>
      <left/>
      <right/>
      <top/>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bottom style="hair">
        <color indexed="64"/>
      </bottom>
      <diagonal/>
    </border>
    <border>
      <left/>
      <right style="thin">
        <color indexed="64"/>
      </right>
      <top/>
      <bottom/>
      <diagonal/>
    </border>
    <border>
      <left style="thin">
        <color indexed="64"/>
      </left>
      <right style="dotted">
        <color indexed="64"/>
      </right>
      <top style="thin">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top style="double">
        <color indexed="64"/>
      </top>
      <bottom style="thin">
        <color indexed="64"/>
      </bottom>
      <diagonal/>
    </border>
    <border>
      <left style="thin">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diagonal/>
    </border>
    <border>
      <left/>
      <right/>
      <top style="thin">
        <color indexed="64"/>
      </top>
      <bottom/>
      <diagonal/>
    </border>
    <border>
      <left style="thin">
        <color indexed="64"/>
      </left>
      <right/>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bottom style="double">
        <color indexed="64"/>
      </bottom>
      <diagonal/>
    </border>
    <border>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right/>
      <top style="thin">
        <color indexed="64"/>
      </top>
      <bottom style="hair">
        <color indexed="64"/>
      </bottom>
      <diagonal/>
    </border>
    <border>
      <left/>
      <right/>
      <top style="hair">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hair">
        <color indexed="64"/>
      </top>
      <bottom style="hair">
        <color indexed="64"/>
      </bottom>
      <diagonal/>
    </border>
    <border>
      <left style="hair">
        <color indexed="64"/>
      </left>
      <right/>
      <top style="thin">
        <color indexed="64"/>
      </top>
      <bottom style="thin">
        <color indexed="64"/>
      </bottom>
      <diagonal/>
    </border>
    <border>
      <left style="thin">
        <color indexed="64"/>
      </left>
      <right/>
      <top style="thin">
        <color indexed="64"/>
      </top>
      <bottom/>
      <diagonal/>
    </border>
    <border>
      <left style="thin">
        <color indexed="64"/>
      </left>
      <right style="dotted">
        <color indexed="64"/>
      </right>
      <top/>
      <bottom style="thin">
        <color indexed="64"/>
      </bottom>
      <diagonal/>
    </border>
    <border>
      <left style="thin">
        <color indexed="64"/>
      </left>
      <right/>
      <top style="dashed">
        <color indexed="64"/>
      </top>
      <bottom style="thin">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hair">
        <color indexed="64"/>
      </right>
      <top/>
      <bottom style="thin">
        <color indexed="64"/>
      </bottom>
      <diagonal/>
    </border>
    <border>
      <left/>
      <right/>
      <top style="dashed">
        <color indexed="64"/>
      </top>
      <bottom style="thin">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s>
  <cellStyleXfs count="38">
    <xf numFmtId="0" fontId="0" fillId="0" borderId="0">
      <alignment vertical="center"/>
    </xf>
    <xf numFmtId="38" fontId="1" fillId="0" borderId="0" applyFont="0" applyFill="0" applyBorder="0" applyAlignment="0" applyProtection="0">
      <alignment vertical="center"/>
    </xf>
    <xf numFmtId="0" fontId="5" fillId="0" borderId="0">
      <alignment vertical="center"/>
    </xf>
    <xf numFmtId="9" fontId="5" fillId="0" borderId="0" applyFont="0" applyFill="0" applyBorder="0" applyAlignment="0" applyProtection="0">
      <alignment vertical="center"/>
    </xf>
    <xf numFmtId="38" fontId="5" fillId="0" borderId="0" applyFont="0" applyFill="0" applyBorder="0" applyAlignment="0" applyProtection="0">
      <alignment vertical="center"/>
    </xf>
    <xf numFmtId="0" fontId="14" fillId="0" borderId="0">
      <alignment vertical="center"/>
    </xf>
    <xf numFmtId="0" fontId="19" fillId="0" borderId="0">
      <alignment vertical="center"/>
    </xf>
    <xf numFmtId="38" fontId="19" fillId="0" borderId="0" applyFont="0" applyFill="0" applyBorder="0" applyAlignment="0" applyProtection="0">
      <alignment vertical="center"/>
    </xf>
    <xf numFmtId="0" fontId="14" fillId="0" borderId="0"/>
    <xf numFmtId="9" fontId="14" fillId="0" borderId="0" applyFont="0" applyFill="0" applyBorder="0" applyAlignment="0" applyProtection="0"/>
    <xf numFmtId="9" fontId="14" fillId="0" borderId="0" applyFont="0" applyFill="0" applyBorder="0" applyAlignment="0" applyProtection="0">
      <alignment vertical="center"/>
    </xf>
    <xf numFmtId="0" fontId="20" fillId="0" borderId="0" applyNumberFormat="0" applyFill="0" applyBorder="0" applyAlignment="0" applyProtection="0">
      <alignment vertical="top"/>
      <protection locked="0"/>
    </xf>
    <xf numFmtId="38" fontId="14" fillId="0" borderId="0" applyFont="0" applyFill="0" applyBorder="0" applyAlignment="0" applyProtection="0"/>
    <xf numFmtId="38" fontId="14" fillId="0" borderId="0" applyFont="0" applyFill="0" applyBorder="0" applyAlignment="0" applyProtection="0">
      <alignment vertical="center"/>
    </xf>
    <xf numFmtId="38" fontId="21" fillId="0" borderId="0" applyFill="0" applyBorder="0" applyAlignment="0" applyProtection="0"/>
    <xf numFmtId="176" fontId="5" fillId="0" borderId="0" applyFont="0" applyFill="0" applyBorder="0" applyAlignment="0" applyProtection="0">
      <alignment vertical="center"/>
    </xf>
    <xf numFmtId="0" fontId="22" fillId="0" borderId="0"/>
    <xf numFmtId="0" fontId="14" fillId="0" borderId="0"/>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23" fillId="0" borderId="0">
      <alignment vertical="center"/>
    </xf>
    <xf numFmtId="0" fontId="5" fillId="0" borderId="0">
      <alignment vertical="center"/>
    </xf>
    <xf numFmtId="0" fontId="5" fillId="0" borderId="0"/>
    <xf numFmtId="0" fontId="5" fillId="0" borderId="0"/>
    <xf numFmtId="0" fontId="5" fillId="0" borderId="0">
      <alignment vertical="center"/>
    </xf>
    <xf numFmtId="0" fontId="14" fillId="0" borderId="0">
      <alignment vertical="center"/>
    </xf>
    <xf numFmtId="0" fontId="25" fillId="0" borderId="0" applyNumberFormat="0" applyFill="0" applyBorder="0" applyAlignment="0" applyProtection="0">
      <alignment vertical="center"/>
    </xf>
  </cellStyleXfs>
  <cellXfs count="342">
    <xf numFmtId="0" fontId="0" fillId="0" borderId="0" xfId="0">
      <alignment vertical="center"/>
    </xf>
    <xf numFmtId="0" fontId="5" fillId="0" borderId="0" xfId="2" applyAlignment="1">
      <alignment horizontal="center" vertical="center"/>
    </xf>
    <xf numFmtId="0" fontId="5" fillId="0" borderId="0" xfId="2">
      <alignment vertical="center"/>
    </xf>
    <xf numFmtId="38" fontId="5" fillId="0" borderId="0" xfId="4">
      <alignment vertical="center"/>
    </xf>
    <xf numFmtId="38" fontId="5" fillId="0" borderId="0" xfId="1" applyFont="1">
      <alignment vertical="center"/>
    </xf>
    <xf numFmtId="0" fontId="6" fillId="0" borderId="0" xfId="2" applyFont="1" applyProtection="1">
      <alignment vertical="center"/>
      <protection locked="0"/>
    </xf>
    <xf numFmtId="0" fontId="6" fillId="0" borderId="0" xfId="2" applyFont="1" applyAlignment="1" applyProtection="1">
      <alignment vertical="center" wrapText="1"/>
      <protection locked="0"/>
    </xf>
    <xf numFmtId="177" fontId="12" fillId="0" borderId="0" xfId="2" applyNumberFormat="1" applyFont="1" applyAlignment="1" applyProtection="1">
      <alignment horizontal="right" vertical="center"/>
      <protection hidden="1"/>
    </xf>
    <xf numFmtId="38" fontId="12" fillId="0" borderId="3" xfId="1" applyFont="1" applyBorder="1" applyAlignment="1" applyProtection="1">
      <alignment vertical="center" wrapText="1"/>
      <protection hidden="1"/>
    </xf>
    <xf numFmtId="12" fontId="12" fillId="0" borderId="3" xfId="2" quotePrefix="1" applyNumberFormat="1" applyFont="1" applyBorder="1" applyAlignment="1" applyProtection="1">
      <alignment horizontal="center" vertical="center" wrapText="1"/>
      <protection hidden="1"/>
    </xf>
    <xf numFmtId="0" fontId="12" fillId="0" borderId="0" xfId="2" applyFont="1" applyProtection="1">
      <alignment vertical="center"/>
      <protection hidden="1"/>
    </xf>
    <xf numFmtId="177" fontId="12" fillId="0" borderId="0" xfId="2" applyNumberFormat="1" applyFont="1" applyProtection="1">
      <alignment vertical="center"/>
      <protection hidden="1"/>
    </xf>
    <xf numFmtId="0" fontId="12" fillId="0" borderId="0" xfId="2" applyFont="1" applyAlignment="1" applyProtection="1">
      <alignment horizontal="right" vertical="center"/>
      <protection hidden="1"/>
    </xf>
    <xf numFmtId="0" fontId="12" fillId="0" borderId="0" xfId="2" applyFont="1" applyAlignment="1" applyProtection="1">
      <alignment horizontal="right" vertical="top"/>
      <protection hidden="1"/>
    </xf>
    <xf numFmtId="0" fontId="12" fillId="0" borderId="0" xfId="2" applyFont="1" applyAlignment="1" applyProtection="1">
      <alignment horizontal="left" vertical="center"/>
      <protection hidden="1"/>
    </xf>
    <xf numFmtId="0" fontId="12" fillId="0" borderId="0" xfId="2" applyFont="1" applyAlignment="1" applyProtection="1">
      <alignment horizontal="center" vertical="center"/>
      <protection hidden="1"/>
    </xf>
    <xf numFmtId="0" fontId="27" fillId="0" borderId="0" xfId="0" applyFont="1" applyProtection="1">
      <alignment vertical="center"/>
      <protection hidden="1"/>
    </xf>
    <xf numFmtId="0" fontId="12" fillId="0" borderId="3" xfId="0" applyFont="1" applyBorder="1" applyAlignment="1" applyProtection="1">
      <alignment vertical="center" wrapText="1"/>
      <protection hidden="1"/>
    </xf>
    <xf numFmtId="0" fontId="12" fillId="0" borderId="3" xfId="2" applyFont="1" applyBorder="1" applyAlignment="1" applyProtection="1">
      <alignment vertical="center" wrapText="1"/>
      <protection hidden="1"/>
    </xf>
    <xf numFmtId="0" fontId="12" fillId="0" borderId="0" xfId="2" applyFont="1" applyAlignment="1" applyProtection="1">
      <alignment horizontal="left" vertical="center" indent="1"/>
      <protection hidden="1"/>
    </xf>
    <xf numFmtId="38" fontId="12" fillId="4" borderId="3" xfId="2" applyNumberFormat="1" applyFont="1" applyFill="1" applyBorder="1" applyAlignment="1" applyProtection="1">
      <alignment vertical="center" wrapText="1"/>
      <protection hidden="1"/>
    </xf>
    <xf numFmtId="38" fontId="12" fillId="4" borderId="13" xfId="2" applyNumberFormat="1" applyFont="1" applyFill="1" applyBorder="1" applyAlignment="1" applyProtection="1">
      <alignment vertical="center" wrapText="1"/>
      <protection hidden="1"/>
    </xf>
    <xf numFmtId="38" fontId="10" fillId="2" borderId="10" xfId="1" applyFont="1" applyFill="1" applyBorder="1" applyProtection="1">
      <alignment vertical="center"/>
      <protection hidden="1"/>
    </xf>
    <xf numFmtId="38" fontId="12" fillId="2" borderId="10" xfId="1" applyFont="1" applyFill="1" applyBorder="1" applyProtection="1">
      <alignment vertical="center"/>
      <protection hidden="1"/>
    </xf>
    <xf numFmtId="38" fontId="12" fillId="4" borderId="5" xfId="1" applyFont="1" applyFill="1" applyBorder="1" applyProtection="1">
      <alignment vertical="center"/>
      <protection hidden="1"/>
    </xf>
    <xf numFmtId="38" fontId="12" fillId="4" borderId="4" xfId="1" applyFont="1" applyFill="1" applyBorder="1" applyProtection="1">
      <alignment vertical="center"/>
      <protection hidden="1"/>
    </xf>
    <xf numFmtId="38" fontId="12" fillId="4" borderId="1" xfId="1" applyFont="1" applyFill="1" applyBorder="1" applyProtection="1">
      <alignment vertical="center"/>
      <protection hidden="1"/>
    </xf>
    <xf numFmtId="38" fontId="26" fillId="4" borderId="3" xfId="1" applyFont="1" applyFill="1" applyBorder="1" applyProtection="1">
      <alignment vertical="center"/>
      <protection hidden="1"/>
    </xf>
    <xf numFmtId="38" fontId="26" fillId="3" borderId="3" xfId="1" applyFont="1" applyFill="1" applyBorder="1" applyAlignment="1" applyProtection="1">
      <alignment vertical="center" wrapText="1"/>
      <protection hidden="1"/>
    </xf>
    <xf numFmtId="0" fontId="0" fillId="0" borderId="0" xfId="0" quotePrefix="1">
      <alignment vertical="center"/>
    </xf>
    <xf numFmtId="0" fontId="0" fillId="0" borderId="0" xfId="0" applyAlignment="1">
      <alignment vertical="center" wrapText="1"/>
    </xf>
    <xf numFmtId="0" fontId="48" fillId="0" borderId="0" xfId="0" applyFont="1">
      <alignment vertical="center"/>
    </xf>
    <xf numFmtId="38" fontId="0" fillId="0" borderId="0" xfId="0" applyNumberFormat="1">
      <alignment vertical="center"/>
    </xf>
    <xf numFmtId="0" fontId="48" fillId="0" borderId="0" xfId="0" applyFont="1" applyAlignment="1">
      <alignment vertical="center" wrapText="1"/>
    </xf>
    <xf numFmtId="38" fontId="39" fillId="4" borderId="23" xfId="1" applyFont="1" applyFill="1" applyBorder="1" applyAlignment="1" applyProtection="1">
      <alignment horizontal="right" vertical="center"/>
      <protection hidden="1"/>
    </xf>
    <xf numFmtId="38" fontId="18" fillId="4" borderId="9" xfId="1" applyFont="1" applyFill="1" applyBorder="1" applyAlignment="1" applyProtection="1">
      <alignment horizontal="right" vertical="center"/>
      <protection hidden="1"/>
    </xf>
    <xf numFmtId="38" fontId="18" fillId="4" borderId="12" xfId="1" applyFont="1" applyFill="1" applyBorder="1" applyAlignment="1" applyProtection="1">
      <alignment horizontal="right" vertical="center"/>
      <protection hidden="1"/>
    </xf>
    <xf numFmtId="38" fontId="52" fillId="0" borderId="13" xfId="2" applyNumberFormat="1" applyFont="1" applyBorder="1" applyAlignment="1" applyProtection="1">
      <alignment vertical="center" shrinkToFit="1"/>
      <protection hidden="1"/>
    </xf>
    <xf numFmtId="38" fontId="52" fillId="0" borderId="3" xfId="2" applyNumberFormat="1" applyFont="1" applyBorder="1" applyAlignment="1" applyProtection="1">
      <alignment vertical="center" shrinkToFit="1"/>
      <protection hidden="1"/>
    </xf>
    <xf numFmtId="38" fontId="52" fillId="0" borderId="2" xfId="2" applyNumberFormat="1" applyFont="1" applyBorder="1" applyAlignment="1" applyProtection="1">
      <alignment vertical="center" shrinkToFit="1"/>
      <protection hidden="1"/>
    </xf>
    <xf numFmtId="38" fontId="54" fillId="2" borderId="0" xfId="1" applyFont="1" applyFill="1" applyBorder="1" applyAlignment="1" applyProtection="1">
      <alignment vertical="center" wrapText="1"/>
      <protection hidden="1"/>
    </xf>
    <xf numFmtId="38" fontId="54" fillId="0" borderId="8" xfId="1" applyFont="1" applyBorder="1" applyAlignment="1" applyProtection="1">
      <alignment vertical="center" shrinkToFit="1"/>
      <protection hidden="1"/>
    </xf>
    <xf numFmtId="0" fontId="26" fillId="2" borderId="2" xfId="37" applyFont="1" applyFill="1" applyBorder="1" applyAlignment="1" applyProtection="1">
      <alignment horizontal="left" vertical="center" wrapText="1"/>
    </xf>
    <xf numFmtId="0" fontId="15" fillId="0" borderId="10" xfId="0" applyFont="1" applyBorder="1">
      <alignment vertical="center"/>
    </xf>
    <xf numFmtId="0" fontId="15" fillId="0" borderId="0" xfId="0" applyFont="1">
      <alignment vertical="center"/>
    </xf>
    <xf numFmtId="0" fontId="15" fillId="0" borderId="16" xfId="0" applyFont="1" applyBorder="1" applyAlignment="1">
      <alignment horizontal="center" vertical="center"/>
    </xf>
    <xf numFmtId="14" fontId="15" fillId="7" borderId="22" xfId="37" applyNumberFormat="1" applyFont="1" applyFill="1" applyBorder="1" applyAlignment="1" applyProtection="1">
      <alignment horizontal="center" vertical="center"/>
    </xf>
    <xf numFmtId="0" fontId="15" fillId="0" borderId="30" xfId="0" applyFont="1" applyBorder="1">
      <alignment vertical="center"/>
    </xf>
    <xf numFmtId="0" fontId="34" fillId="2" borderId="0" xfId="2" applyFont="1" applyFill="1" applyAlignment="1">
      <alignment horizontal="left"/>
    </xf>
    <xf numFmtId="0" fontId="35" fillId="2" borderId="0" xfId="2" applyFont="1" applyFill="1" applyAlignment="1">
      <alignment horizontal="left" wrapText="1"/>
    </xf>
    <xf numFmtId="0" fontId="6" fillId="2" borderId="0" xfId="2" applyFont="1" applyFill="1" applyAlignment="1">
      <alignment horizontal="left" wrapText="1"/>
    </xf>
    <xf numFmtId="0" fontId="6" fillId="2" borderId="0" xfId="2" applyFont="1" applyFill="1">
      <alignment vertical="center"/>
    </xf>
    <xf numFmtId="0" fontId="26" fillId="0" borderId="15" xfId="2" applyFont="1" applyBorder="1" applyAlignment="1">
      <alignment horizontal="center" vertical="center"/>
    </xf>
    <xf numFmtId="0" fontId="18" fillId="3" borderId="3" xfId="0" applyFont="1" applyFill="1" applyBorder="1" applyAlignment="1">
      <alignment horizontal="left" vertical="center"/>
    </xf>
    <xf numFmtId="0" fontId="34" fillId="2" borderId="0" xfId="2" applyFont="1" applyFill="1" applyAlignment="1">
      <alignment horizontal="center" vertical="center"/>
    </xf>
    <xf numFmtId="12" fontId="28" fillId="2" borderId="3" xfId="2" applyNumberFormat="1" applyFont="1" applyFill="1" applyBorder="1" applyAlignment="1">
      <alignment horizontal="center" vertical="center"/>
    </xf>
    <xf numFmtId="0" fontId="6" fillId="0" borderId="0" xfId="2" applyFont="1" applyAlignment="1">
      <alignment horizontal="left" wrapText="1"/>
    </xf>
    <xf numFmtId="0" fontId="15" fillId="2" borderId="0" xfId="0" applyFont="1" applyFill="1">
      <alignment vertical="center"/>
    </xf>
    <xf numFmtId="0" fontId="18" fillId="0" borderId="0" xfId="0" applyFont="1">
      <alignment vertical="center"/>
    </xf>
    <xf numFmtId="0" fontId="18" fillId="3" borderId="9" xfId="0" applyFont="1" applyFill="1" applyBorder="1" applyAlignment="1">
      <alignment horizontal="left" vertical="center"/>
    </xf>
    <xf numFmtId="38" fontId="4" fillId="0" borderId="0" xfId="1" applyFont="1" applyAlignment="1" applyProtection="1">
      <alignment horizontal="right" vertical="center"/>
    </xf>
    <xf numFmtId="38" fontId="2" fillId="2" borderId="0" xfId="1" applyFont="1" applyFill="1" applyProtection="1">
      <alignment vertical="center"/>
    </xf>
    <xf numFmtId="0" fontId="2" fillId="2" borderId="0" xfId="0" applyFont="1" applyFill="1">
      <alignment vertical="center"/>
    </xf>
    <xf numFmtId="0" fontId="18" fillId="3" borderId="6" xfId="0" applyFont="1" applyFill="1" applyBorder="1" applyAlignment="1">
      <alignment horizontal="left" vertical="center"/>
    </xf>
    <xf numFmtId="0" fontId="18" fillId="3" borderId="33" xfId="0" applyFont="1" applyFill="1" applyBorder="1" applyAlignment="1">
      <alignment horizontal="left" vertical="center"/>
    </xf>
    <xf numFmtId="0" fontId="18" fillId="0" borderId="0" xfId="0" applyFont="1" applyAlignment="1">
      <alignment horizontal="right" vertical="center"/>
    </xf>
    <xf numFmtId="0" fontId="18" fillId="3" borderId="2" xfId="0" applyFont="1" applyFill="1" applyBorder="1" applyAlignment="1">
      <alignment horizontal="right" vertical="center"/>
    </xf>
    <xf numFmtId="38" fontId="13" fillId="0" borderId="0" xfId="1" applyFont="1" applyAlignment="1" applyProtection="1">
      <alignment horizontal="right" vertical="center"/>
    </xf>
    <xf numFmtId="0" fontId="2" fillId="0" borderId="0" xfId="0" applyFont="1">
      <alignment vertical="center"/>
    </xf>
    <xf numFmtId="0" fontId="18" fillId="3" borderId="3" xfId="0" applyFont="1" applyFill="1" applyBorder="1" applyAlignment="1">
      <alignment horizontal="center" vertical="center"/>
    </xf>
    <xf numFmtId="0" fontId="18" fillId="3" borderId="3" xfId="0" applyFont="1" applyFill="1" applyBorder="1">
      <alignment vertical="center"/>
    </xf>
    <xf numFmtId="0" fontId="18" fillId="3" borderId="9" xfId="0" applyFont="1" applyFill="1" applyBorder="1">
      <alignment vertical="center"/>
    </xf>
    <xf numFmtId="0" fontId="4" fillId="0" borderId="0" xfId="0" applyFont="1" applyAlignment="1">
      <alignment horizontal="left" vertical="center"/>
    </xf>
    <xf numFmtId="0" fontId="15" fillId="2" borderId="14" xfId="0" applyFont="1" applyFill="1" applyBorder="1" applyAlignment="1">
      <alignment horizontal="center" vertical="center" wrapText="1"/>
    </xf>
    <xf numFmtId="38" fontId="53" fillId="0" borderId="14" xfId="2" applyNumberFormat="1" applyFont="1" applyBorder="1" applyAlignment="1">
      <alignment vertical="center" wrapText="1" shrinkToFit="1"/>
    </xf>
    <xf numFmtId="38" fontId="53" fillId="0" borderId="20" xfId="2" applyNumberFormat="1" applyFont="1" applyBorder="1" applyAlignment="1">
      <alignment vertical="center" wrapText="1" shrinkToFit="1"/>
    </xf>
    <xf numFmtId="38" fontId="53" fillId="0" borderId="20" xfId="2" applyNumberFormat="1" applyFont="1" applyBorder="1" applyAlignment="1">
      <alignment horizontal="right" vertical="center" wrapText="1" shrinkToFit="1"/>
    </xf>
    <xf numFmtId="38" fontId="11" fillId="0" borderId="0" xfId="2" applyNumberFormat="1" applyFont="1" applyAlignment="1">
      <alignment horizontal="right" vertical="center" wrapText="1" shrinkToFit="1"/>
    </xf>
    <xf numFmtId="0" fontId="15" fillId="2" borderId="4" xfId="0" applyFont="1" applyFill="1" applyBorder="1" applyAlignment="1">
      <alignment horizontal="center" vertical="center" wrapText="1"/>
    </xf>
    <xf numFmtId="38" fontId="53" fillId="0" borderId="4" xfId="2" applyNumberFormat="1" applyFont="1" applyBorder="1" applyAlignment="1">
      <alignment vertical="center" wrapText="1" shrinkToFit="1"/>
    </xf>
    <xf numFmtId="38" fontId="53" fillId="0" borderId="32" xfId="2" applyNumberFormat="1" applyFont="1" applyBorder="1" applyAlignment="1">
      <alignment vertical="center" wrapText="1" shrinkToFit="1"/>
    </xf>
    <xf numFmtId="38" fontId="53" fillId="0" borderId="32" xfId="2" applyNumberFormat="1" applyFont="1" applyBorder="1" applyAlignment="1">
      <alignment horizontal="right" vertical="center" wrapText="1" shrinkToFit="1"/>
    </xf>
    <xf numFmtId="0" fontId="15" fillId="2" borderId="1" xfId="0" applyFont="1" applyFill="1" applyBorder="1" applyAlignment="1">
      <alignment horizontal="center" vertical="center" wrapText="1"/>
    </xf>
    <xf numFmtId="38" fontId="53" fillId="0" borderId="1" xfId="2" applyNumberFormat="1" applyFont="1" applyBorder="1" applyAlignment="1">
      <alignment vertical="center" wrapText="1" shrinkToFit="1"/>
    </xf>
    <xf numFmtId="38" fontId="53" fillId="0" borderId="21" xfId="2" applyNumberFormat="1" applyFont="1" applyBorder="1" applyAlignment="1">
      <alignment vertical="center" wrapText="1" shrinkToFit="1"/>
    </xf>
    <xf numFmtId="38" fontId="53" fillId="0" borderId="21" xfId="2" applyNumberFormat="1" applyFont="1" applyBorder="1" applyAlignment="1">
      <alignment horizontal="right" vertical="center" wrapText="1" shrinkToFit="1"/>
    </xf>
    <xf numFmtId="0" fontId="15" fillId="2" borderId="5" xfId="0" applyFont="1" applyFill="1" applyBorder="1" applyAlignment="1">
      <alignment horizontal="center" vertical="center" wrapText="1"/>
    </xf>
    <xf numFmtId="38" fontId="12" fillId="0" borderId="4" xfId="2" applyNumberFormat="1" applyFont="1" applyBorder="1" applyAlignment="1">
      <alignment vertical="center" wrapText="1" shrinkToFit="1"/>
    </xf>
    <xf numFmtId="38" fontId="12" fillId="0" borderId="32" xfId="2" applyNumberFormat="1" applyFont="1" applyBorder="1" applyAlignment="1">
      <alignment vertical="center" wrapText="1" shrinkToFit="1"/>
    </xf>
    <xf numFmtId="38" fontId="12" fillId="0" borderId="32" xfId="2" applyNumberFormat="1" applyFont="1" applyBorder="1" applyAlignment="1">
      <alignment horizontal="right" vertical="center" wrapText="1" shrinkToFit="1"/>
    </xf>
    <xf numFmtId="38" fontId="12" fillId="0" borderId="1" xfId="2" applyNumberFormat="1" applyFont="1" applyBorder="1" applyAlignment="1">
      <alignment vertical="center" wrapText="1" shrinkToFit="1"/>
    </xf>
    <xf numFmtId="38" fontId="12" fillId="0" borderId="21" xfId="2" applyNumberFormat="1" applyFont="1" applyBorder="1" applyAlignment="1">
      <alignment vertical="center" wrapText="1" shrinkToFit="1"/>
    </xf>
    <xf numFmtId="38" fontId="12" fillId="0" borderId="21" xfId="2" applyNumberFormat="1" applyFont="1" applyBorder="1" applyAlignment="1">
      <alignment horizontal="right" vertical="center" wrapText="1" shrinkToFit="1"/>
    </xf>
    <xf numFmtId="38" fontId="12" fillId="0" borderId="14" xfId="2" applyNumberFormat="1" applyFont="1" applyBorder="1" applyAlignment="1">
      <alignment vertical="center" wrapText="1" shrinkToFit="1"/>
    </xf>
    <xf numFmtId="38" fontId="12" fillId="0" borderId="31" xfId="2" applyNumberFormat="1" applyFont="1" applyBorder="1" applyAlignment="1">
      <alignment vertical="center" wrapText="1" shrinkToFit="1"/>
    </xf>
    <xf numFmtId="38" fontId="12" fillId="0" borderId="20" xfId="2" applyNumberFormat="1" applyFont="1" applyBorder="1" applyAlignment="1">
      <alignment horizontal="right" vertical="center" wrapText="1" shrinkToFit="1"/>
    </xf>
    <xf numFmtId="0" fontId="15" fillId="0" borderId="3" xfId="0" applyFont="1" applyBorder="1" applyAlignment="1">
      <alignment horizontal="center" vertical="center"/>
    </xf>
    <xf numFmtId="0" fontId="55" fillId="0" borderId="3" xfId="0" applyFont="1" applyBorder="1" applyAlignment="1">
      <alignment vertical="center" wrapText="1"/>
    </xf>
    <xf numFmtId="0" fontId="51" fillId="0" borderId="3" xfId="0" applyFont="1" applyBorder="1" applyAlignment="1">
      <alignment horizontal="center" vertical="center"/>
    </xf>
    <xf numFmtId="0" fontId="16" fillId="0" borderId="3" xfId="0" applyFont="1" applyBorder="1" applyAlignment="1">
      <alignment vertical="center" wrapText="1"/>
    </xf>
    <xf numFmtId="49" fontId="15" fillId="0" borderId="3" xfId="0" applyNumberFormat="1" applyFont="1" applyBorder="1" applyAlignment="1">
      <alignment horizontal="center" vertical="center"/>
    </xf>
    <xf numFmtId="0" fontId="12" fillId="0" borderId="0" xfId="2" applyFont="1" applyAlignment="1">
      <alignment horizontal="right" vertical="center"/>
    </xf>
    <xf numFmtId="0" fontId="10" fillId="0" borderId="0" xfId="2" applyFont="1">
      <alignment vertical="center"/>
    </xf>
    <xf numFmtId="12" fontId="10" fillId="0" borderId="0" xfId="2" applyNumberFormat="1" applyFont="1">
      <alignment vertical="center"/>
    </xf>
    <xf numFmtId="0" fontId="12" fillId="0" borderId="0" xfId="2" applyFont="1" applyAlignment="1">
      <alignment horizontal="left" vertical="top" wrapText="1"/>
    </xf>
    <xf numFmtId="0" fontId="12" fillId="0" borderId="0" xfId="2" applyFont="1" applyAlignment="1">
      <alignment horizontal="left" vertical="center"/>
    </xf>
    <xf numFmtId="0" fontId="12" fillId="0" borderId="0" xfId="2" applyFont="1" applyAlignment="1">
      <alignment horizontal="center" vertical="center"/>
    </xf>
    <xf numFmtId="0" fontId="10" fillId="0" borderId="0" xfId="2" applyFont="1" applyAlignment="1">
      <alignment horizontal="center" vertical="center" wrapText="1"/>
    </xf>
    <xf numFmtId="0" fontId="12" fillId="0" borderId="0" xfId="2" applyFont="1" applyAlignment="1">
      <alignment horizontal="left" vertical="center" wrapText="1"/>
    </xf>
    <xf numFmtId="0" fontId="12" fillId="0" borderId="0" xfId="2" applyFont="1">
      <alignment vertical="center"/>
    </xf>
    <xf numFmtId="177" fontId="12" fillId="0" borderId="0" xfId="2" applyNumberFormat="1" applyFont="1" applyAlignment="1">
      <alignment horizontal="left" vertical="center"/>
    </xf>
    <xf numFmtId="0" fontId="32" fillId="0" borderId="0" xfId="2" applyFont="1">
      <alignment vertical="center"/>
    </xf>
    <xf numFmtId="38" fontId="32" fillId="0" borderId="0" xfId="1" applyFont="1" applyProtection="1">
      <alignment vertical="center"/>
    </xf>
    <xf numFmtId="38" fontId="32" fillId="0" borderId="0" xfId="2" applyNumberFormat="1" applyFont="1">
      <alignment vertical="center"/>
    </xf>
    <xf numFmtId="0" fontId="27" fillId="0" borderId="0" xfId="0" applyFont="1">
      <alignment vertical="center"/>
    </xf>
    <xf numFmtId="0" fontId="10" fillId="0" borderId="0" xfId="2" applyFont="1" applyAlignment="1">
      <alignment vertical="center" wrapText="1"/>
    </xf>
    <xf numFmtId="0" fontId="6" fillId="0" borderId="0" xfId="2" applyFont="1">
      <alignment vertical="center"/>
    </xf>
    <xf numFmtId="0" fontId="35" fillId="0" borderId="0" xfId="2" applyFont="1">
      <alignment vertical="center"/>
    </xf>
    <xf numFmtId="0" fontId="36" fillId="0" borderId="0" xfId="2" applyFont="1" applyAlignment="1">
      <alignment horizontal="left" vertical="center"/>
    </xf>
    <xf numFmtId="0" fontId="35" fillId="0" borderId="0" xfId="2" applyFont="1" applyAlignment="1">
      <alignment horizontal="left" vertical="center"/>
    </xf>
    <xf numFmtId="0" fontId="40" fillId="0" borderId="0" xfId="2" applyFont="1" applyAlignment="1">
      <alignment horizontal="center" vertical="center"/>
    </xf>
    <xf numFmtId="0" fontId="42" fillId="0" borderId="0" xfId="2" applyFont="1" applyAlignment="1">
      <alignment horizontal="left" vertical="center"/>
    </xf>
    <xf numFmtId="0" fontId="36" fillId="0" borderId="0" xfId="2" applyFont="1" applyAlignment="1">
      <alignment horizontal="right" vertical="center" indent="1"/>
    </xf>
    <xf numFmtId="0" fontId="7" fillId="0" borderId="0" xfId="2" applyFont="1">
      <alignment vertical="center"/>
    </xf>
    <xf numFmtId="0" fontId="42" fillId="0" borderId="0" xfId="2" applyFont="1" applyAlignment="1">
      <alignment horizontal="right" vertical="center" indent="1"/>
    </xf>
    <xf numFmtId="38" fontId="54" fillId="0" borderId="10" xfId="1" applyFont="1" applyBorder="1" applyAlignment="1" applyProtection="1">
      <alignment vertical="center" shrinkToFit="1"/>
    </xf>
    <xf numFmtId="0" fontId="44" fillId="0" borderId="0" xfId="2" applyFont="1">
      <alignment vertical="center"/>
    </xf>
    <xf numFmtId="0" fontId="35" fillId="0" borderId="0" xfId="2" applyFont="1" applyAlignment="1">
      <alignment horizontal="right"/>
    </xf>
    <xf numFmtId="0" fontId="12" fillId="3" borderId="11" xfId="2" applyFont="1" applyFill="1" applyBorder="1">
      <alignment vertical="center"/>
    </xf>
    <xf numFmtId="0" fontId="12" fillId="3" borderId="12" xfId="2" applyFont="1" applyFill="1" applyBorder="1">
      <alignment vertical="center"/>
    </xf>
    <xf numFmtId="0" fontId="6" fillId="0" borderId="0" xfId="2" applyFont="1" applyAlignment="1">
      <alignment vertical="center" wrapText="1"/>
    </xf>
    <xf numFmtId="38" fontId="53" fillId="0" borderId="23" xfId="2" applyNumberFormat="1" applyFont="1" applyBorder="1" applyAlignment="1">
      <alignment horizontal="left" vertical="center" wrapText="1"/>
    </xf>
    <xf numFmtId="0" fontId="7" fillId="0" borderId="0" xfId="2" applyFont="1" applyAlignment="1">
      <alignment vertical="center" wrapText="1"/>
    </xf>
    <xf numFmtId="38" fontId="53" fillId="0" borderId="9" xfId="2" applyNumberFormat="1" applyFont="1" applyBorder="1" applyAlignment="1">
      <alignment vertical="center" wrapText="1"/>
    </xf>
    <xf numFmtId="0" fontId="46" fillId="0" borderId="0" xfId="2" applyFont="1">
      <alignment vertical="center"/>
    </xf>
    <xf numFmtId="38" fontId="12" fillId="0" borderId="3" xfId="2" applyNumberFormat="1" applyFont="1" applyBorder="1" applyAlignment="1">
      <alignment vertical="center" shrinkToFit="1"/>
    </xf>
    <xf numFmtId="38" fontId="12" fillId="0" borderId="9" xfId="2" applyNumberFormat="1" applyFont="1" applyBorder="1" applyAlignment="1">
      <alignment vertical="center" wrapText="1"/>
    </xf>
    <xf numFmtId="0" fontId="42" fillId="0" borderId="0" xfId="2" applyFont="1">
      <alignment vertical="center"/>
    </xf>
    <xf numFmtId="38" fontId="12" fillId="0" borderId="3" xfId="2" applyNumberFormat="1" applyFont="1" applyBorder="1" applyAlignment="1">
      <alignment vertical="center" wrapText="1"/>
    </xf>
    <xf numFmtId="38" fontId="12" fillId="0" borderId="9" xfId="2" applyNumberFormat="1" applyFont="1" applyBorder="1" applyAlignment="1">
      <alignment horizontal="left" vertical="center" wrapText="1"/>
    </xf>
    <xf numFmtId="0" fontId="12" fillId="3" borderId="6" xfId="2" applyFont="1" applyFill="1" applyBorder="1">
      <alignment vertical="center"/>
    </xf>
    <xf numFmtId="0" fontId="12" fillId="3" borderId="11" xfId="2" applyFont="1" applyFill="1" applyBorder="1" applyAlignment="1">
      <alignment vertical="center" wrapText="1"/>
    </xf>
    <xf numFmtId="38" fontId="53" fillId="0" borderId="2" xfId="2" applyNumberFormat="1" applyFont="1" applyBorder="1" applyAlignment="1">
      <alignment vertical="center" wrapText="1"/>
    </xf>
    <xf numFmtId="38" fontId="53" fillId="0" borderId="3" xfId="2" applyNumberFormat="1" applyFont="1" applyBorder="1" applyAlignment="1">
      <alignment vertical="center" wrapText="1"/>
    </xf>
    <xf numFmtId="0" fontId="6" fillId="0" borderId="0" xfId="2" applyFont="1" applyAlignment="1"/>
    <xf numFmtId="0" fontId="9" fillId="0" borderId="0" xfId="2" applyFont="1">
      <alignment vertical="center"/>
    </xf>
    <xf numFmtId="0" fontId="9" fillId="0" borderId="0" xfId="2" applyFont="1" applyAlignment="1"/>
    <xf numFmtId="0" fontId="9" fillId="0" borderId="0" xfId="2" applyFont="1" applyAlignment="1">
      <alignment horizontal="left" vertical="center"/>
    </xf>
    <xf numFmtId="0" fontId="28" fillId="0" borderId="0" xfId="2" applyFont="1">
      <alignment vertical="center"/>
    </xf>
    <xf numFmtId="0" fontId="38" fillId="2" borderId="0" xfId="0" applyFont="1" applyFill="1">
      <alignment vertical="center"/>
    </xf>
    <xf numFmtId="0" fontId="12" fillId="2" borderId="0" xfId="0" applyFont="1" applyFill="1">
      <alignment vertical="center"/>
    </xf>
    <xf numFmtId="38" fontId="12" fillId="2" borderId="0" xfId="1" applyFont="1" applyFill="1" applyProtection="1">
      <alignment vertical="center"/>
    </xf>
    <xf numFmtId="0" fontId="11" fillId="2" borderId="0" xfId="0" applyFont="1" applyFill="1">
      <alignment vertical="center"/>
    </xf>
    <xf numFmtId="0" fontId="12" fillId="2" borderId="0" xfId="0" applyFont="1" applyFill="1" applyAlignment="1">
      <alignment horizontal="right" vertical="center"/>
    </xf>
    <xf numFmtId="38" fontId="26" fillId="3" borderId="3" xfId="1" applyFont="1" applyFill="1" applyBorder="1" applyAlignment="1" applyProtection="1">
      <alignment horizontal="right" vertical="center"/>
    </xf>
    <xf numFmtId="0" fontId="26" fillId="3" borderId="3" xfId="0" applyFont="1" applyFill="1" applyBorder="1" applyAlignment="1">
      <alignment vertical="center" wrapText="1"/>
    </xf>
    <xf numFmtId="38" fontId="26" fillId="3" borderId="3" xfId="1" applyFont="1" applyFill="1" applyBorder="1" applyAlignment="1" applyProtection="1">
      <alignment vertical="center" wrapText="1"/>
    </xf>
    <xf numFmtId="38" fontId="53" fillId="0" borderId="5" xfId="2" applyNumberFormat="1" applyFont="1" applyBorder="1" applyAlignment="1">
      <alignment vertical="center" wrapText="1" shrinkToFit="1"/>
    </xf>
    <xf numFmtId="38" fontId="53" fillId="0" borderId="5" xfId="2" applyNumberFormat="1" applyFont="1" applyBorder="1" applyAlignment="1">
      <alignment vertical="center" shrinkToFit="1"/>
    </xf>
    <xf numFmtId="0" fontId="27" fillId="2" borderId="0" xfId="0" applyFont="1" applyFill="1">
      <alignment vertical="center"/>
    </xf>
    <xf numFmtId="38" fontId="53" fillId="0" borderId="4" xfId="2" applyNumberFormat="1" applyFont="1" applyBorder="1" applyAlignment="1">
      <alignment vertical="center" shrinkToFit="1"/>
    </xf>
    <xf numFmtId="38" fontId="12" fillId="0" borderId="4" xfId="2" applyNumberFormat="1" applyFont="1" applyBorder="1" applyAlignment="1">
      <alignment vertical="center" shrinkToFit="1"/>
    </xf>
    <xf numFmtId="0" fontId="12" fillId="2" borderId="0" xfId="0" applyFont="1" applyFill="1" applyAlignment="1">
      <alignment vertical="center" wrapText="1"/>
    </xf>
    <xf numFmtId="38" fontId="12" fillId="0" borderId="1" xfId="2" applyNumberFormat="1" applyFont="1" applyBorder="1" applyAlignment="1">
      <alignment vertical="center" shrinkToFit="1"/>
    </xf>
    <xf numFmtId="38" fontId="27" fillId="2" borderId="0" xfId="1" applyFont="1" applyFill="1" applyProtection="1">
      <alignment vertical="center"/>
    </xf>
    <xf numFmtId="0" fontId="33" fillId="0" borderId="25" xfId="0" applyFont="1" applyBorder="1">
      <alignment vertical="center"/>
    </xf>
    <xf numFmtId="0" fontId="33" fillId="0" borderId="26" xfId="0" applyFont="1" applyBorder="1">
      <alignment vertical="center"/>
    </xf>
    <xf numFmtId="0" fontId="15" fillId="0" borderId="26" xfId="0" applyFont="1" applyBorder="1">
      <alignment vertical="center"/>
    </xf>
    <xf numFmtId="0" fontId="15" fillId="0" borderId="26" xfId="0" applyFont="1" applyBorder="1" applyAlignment="1">
      <alignment horizontal="right"/>
    </xf>
    <xf numFmtId="0" fontId="17" fillId="5" borderId="27" xfId="8" applyFont="1" applyFill="1" applyBorder="1" applyAlignment="1">
      <alignment horizontal="center" vertical="center"/>
    </xf>
    <xf numFmtId="0" fontId="17" fillId="5" borderId="17" xfId="8" applyFont="1" applyFill="1" applyBorder="1" applyAlignment="1">
      <alignment horizontal="center" vertical="center"/>
    </xf>
    <xf numFmtId="0" fontId="17" fillId="5" borderId="6" xfId="8" applyFont="1" applyFill="1" applyBorder="1" applyAlignment="1">
      <alignment horizontal="center" vertical="center"/>
    </xf>
    <xf numFmtId="0" fontId="17" fillId="5" borderId="3" xfId="8" applyFont="1" applyFill="1" applyBorder="1" applyAlignment="1">
      <alignment horizontal="center" vertical="center"/>
    </xf>
    <xf numFmtId="0" fontId="17" fillId="5" borderId="9" xfId="8" applyFont="1" applyFill="1" applyBorder="1" applyAlignment="1">
      <alignment horizontal="center" vertical="center"/>
    </xf>
    <xf numFmtId="0" fontId="24" fillId="0" borderId="35" xfId="8" applyFont="1" applyBorder="1" applyAlignment="1">
      <alignment horizontal="center" vertical="center"/>
    </xf>
    <xf numFmtId="0" fontId="26" fillId="0" borderId="17" xfId="8" applyFont="1" applyBorder="1" applyAlignment="1">
      <alignment horizontal="center" vertical="center" wrapText="1"/>
    </xf>
    <xf numFmtId="0" fontId="12" fillId="0" borderId="3" xfId="8" applyFont="1" applyBorder="1" applyAlignment="1">
      <alignment horizontal="center" vertical="center" wrapText="1"/>
    </xf>
    <xf numFmtId="0" fontId="12" fillId="0" borderId="3" xfId="8" applyFont="1" applyBorder="1" applyAlignment="1">
      <alignment horizontal="left" vertical="center" wrapText="1"/>
    </xf>
    <xf numFmtId="0" fontId="24" fillId="0" borderId="36" xfId="8" applyFont="1" applyBorder="1" applyAlignment="1">
      <alignment horizontal="center" vertical="center"/>
    </xf>
    <xf numFmtId="0" fontId="24" fillId="0" borderId="15" xfId="8" applyFont="1" applyBorder="1" applyAlignment="1">
      <alignment horizontal="center" vertical="center"/>
    </xf>
    <xf numFmtId="0" fontId="12" fillId="0" borderId="3" xfId="8" applyFont="1" applyBorder="1" applyAlignment="1">
      <alignment vertical="center" wrapText="1"/>
    </xf>
    <xf numFmtId="0" fontId="12" fillId="0" borderId="2" xfId="8" applyFont="1" applyBorder="1" applyAlignment="1">
      <alignment horizontal="center" vertical="center" wrapText="1"/>
    </xf>
    <xf numFmtId="0" fontId="12" fillId="0" borderId="2" xfId="8" applyFont="1" applyBorder="1" applyAlignment="1">
      <alignment horizontal="left" vertical="center" wrapText="1"/>
    </xf>
    <xf numFmtId="0" fontId="15" fillId="0" borderId="3" xfId="8" applyFont="1" applyBorder="1" applyAlignment="1">
      <alignment horizontal="left" vertical="center" wrapText="1"/>
    </xf>
    <xf numFmtId="0" fontId="24" fillId="0" borderId="28" xfId="8" applyFont="1" applyBorder="1" applyAlignment="1">
      <alignment horizontal="center" vertical="center"/>
    </xf>
    <xf numFmtId="0" fontId="24" fillId="0" borderId="34" xfId="8" applyFont="1" applyBorder="1" applyAlignment="1">
      <alignment horizontal="center" vertical="center"/>
    </xf>
    <xf numFmtId="0" fontId="24" fillId="0" borderId="27" xfId="8" applyFont="1" applyBorder="1" applyAlignment="1">
      <alignment horizontal="center" vertical="center"/>
    </xf>
    <xf numFmtId="0" fontId="26" fillId="0" borderId="9" xfId="8" applyFont="1" applyBorder="1" applyAlignment="1">
      <alignment vertical="center"/>
    </xf>
    <xf numFmtId="0" fontId="26" fillId="0" borderId="7" xfId="8" applyFont="1" applyBorder="1" applyAlignment="1">
      <alignment vertical="center"/>
    </xf>
    <xf numFmtId="0" fontId="26" fillId="2" borderId="17" xfId="8" applyFont="1" applyFill="1" applyBorder="1" applyAlignment="1">
      <alignment horizontal="center" vertical="center" wrapText="1"/>
    </xf>
    <xf numFmtId="0" fontId="26" fillId="2" borderId="3" xfId="8" applyFont="1" applyFill="1" applyBorder="1" applyAlignment="1">
      <alignment horizontal="left" vertical="center" wrapText="1"/>
    </xf>
    <xf numFmtId="0" fontId="12" fillId="2" borderId="3" xfId="8" applyFont="1" applyFill="1" applyBorder="1" applyAlignment="1">
      <alignment horizontal="center" vertical="center" wrapText="1"/>
    </xf>
    <xf numFmtId="0" fontId="12" fillId="2" borderId="3" xfId="8" applyFont="1" applyFill="1" applyBorder="1" applyAlignment="1">
      <alignment horizontal="left" vertical="center" wrapText="1"/>
    </xf>
    <xf numFmtId="0" fontId="24" fillId="2" borderId="34" xfId="8" applyFont="1" applyFill="1" applyBorder="1" applyAlignment="1">
      <alignment horizontal="center" vertical="center"/>
    </xf>
    <xf numFmtId="0" fontId="49" fillId="2" borderId="7" xfId="8" applyFont="1" applyFill="1" applyBorder="1" applyAlignment="1">
      <alignment horizontal="left" vertical="center"/>
    </xf>
    <xf numFmtId="0" fontId="31" fillId="2" borderId="3" xfId="37" applyFont="1" applyFill="1" applyBorder="1" applyAlignment="1" applyProtection="1">
      <alignment vertical="center" wrapText="1"/>
    </xf>
    <xf numFmtId="0" fontId="15" fillId="2" borderId="3" xfId="8" applyFont="1" applyFill="1" applyBorder="1" applyAlignment="1">
      <alignment horizontal="left" vertical="center" wrapText="1"/>
    </xf>
    <xf numFmtId="0" fontId="26" fillId="2" borderId="9" xfId="8" applyFont="1" applyFill="1" applyBorder="1" applyAlignment="1">
      <alignment horizontal="left" vertical="center"/>
    </xf>
    <xf numFmtId="0" fontId="26" fillId="2" borderId="7" xfId="8" applyFont="1" applyFill="1" applyBorder="1" applyAlignment="1">
      <alignment horizontal="left" vertical="center"/>
    </xf>
    <xf numFmtId="0" fontId="31" fillId="2" borderId="7" xfId="37" applyFont="1" applyFill="1" applyBorder="1" applyAlignment="1" applyProtection="1">
      <alignment vertical="center" wrapText="1"/>
    </xf>
    <xf numFmtId="0" fontId="12" fillId="2" borderId="6" xfId="8" applyFont="1" applyFill="1" applyBorder="1" applyAlignment="1">
      <alignment horizontal="center" vertical="center" wrapText="1"/>
    </xf>
    <xf numFmtId="0" fontId="15" fillId="2" borderId="6" xfId="8" applyFont="1" applyFill="1" applyBorder="1" applyAlignment="1">
      <alignment horizontal="left" vertical="center" wrapText="1"/>
    </xf>
    <xf numFmtId="0" fontId="25" fillId="0" borderId="3" xfId="37" applyBorder="1" applyAlignment="1" applyProtection="1">
      <alignment vertical="center" wrapText="1"/>
      <protection locked="0"/>
    </xf>
    <xf numFmtId="0" fontId="25" fillId="0" borderId="2" xfId="37" applyBorder="1" applyAlignment="1" applyProtection="1">
      <alignment vertical="center" wrapText="1"/>
      <protection locked="0"/>
    </xf>
    <xf numFmtId="0" fontId="25" fillId="0" borderId="2" xfId="37" applyBorder="1" applyAlignment="1" applyProtection="1">
      <alignment horizontal="left" vertical="center" wrapText="1"/>
      <protection locked="0"/>
    </xf>
    <xf numFmtId="0" fontId="25" fillId="0" borderId="3" xfId="37" applyFill="1" applyBorder="1" applyAlignment="1" applyProtection="1">
      <alignment vertical="center" wrapText="1"/>
      <protection locked="0"/>
    </xf>
    <xf numFmtId="0" fontId="25" fillId="0" borderId="0" xfId="37" applyFill="1" applyAlignment="1" applyProtection="1">
      <alignment vertical="center" wrapText="1"/>
      <protection locked="0"/>
    </xf>
    <xf numFmtId="0" fontId="17" fillId="5" borderId="7" xfId="0" applyFont="1" applyFill="1" applyBorder="1" applyAlignment="1">
      <alignment horizontal="center" vertical="center"/>
    </xf>
    <xf numFmtId="0" fontId="37" fillId="0" borderId="3" xfId="2" applyFont="1" applyBorder="1" applyAlignment="1">
      <alignment horizontal="center" vertical="center"/>
    </xf>
    <xf numFmtId="0" fontId="56" fillId="0" borderId="39" xfId="0" applyFont="1" applyBorder="1" applyAlignment="1">
      <alignment horizontal="left" vertical="center" indent="1"/>
    </xf>
    <xf numFmtId="0" fontId="56" fillId="0" borderId="40" xfId="0" applyFont="1" applyBorder="1" applyAlignment="1">
      <alignment horizontal="left" vertical="center" indent="1"/>
    </xf>
    <xf numFmtId="0" fontId="56" fillId="0" borderId="41" xfId="0" applyFont="1" applyBorder="1" applyAlignment="1">
      <alignment horizontal="left" vertical="center" indent="1"/>
    </xf>
    <xf numFmtId="0" fontId="17" fillId="5" borderId="9" xfId="0" applyFont="1" applyFill="1" applyBorder="1">
      <alignment vertical="center"/>
    </xf>
    <xf numFmtId="0" fontId="17" fillId="5" borderId="8" xfId="0" applyFont="1" applyFill="1" applyBorder="1">
      <alignment vertical="center"/>
    </xf>
    <xf numFmtId="0" fontId="17" fillId="5" borderId="7" xfId="0" applyFont="1" applyFill="1" applyBorder="1">
      <alignment vertical="center"/>
    </xf>
    <xf numFmtId="0" fontId="51" fillId="0" borderId="37" xfId="0" applyFont="1" applyBorder="1" applyAlignment="1">
      <alignment horizontal="left" vertical="center" indent="1"/>
    </xf>
    <xf numFmtId="0" fontId="51" fillId="0" borderId="48" xfId="0" applyFont="1" applyBorder="1" applyAlignment="1">
      <alignment horizontal="left" vertical="center" indent="1"/>
    </xf>
    <xf numFmtId="0" fontId="51" fillId="0" borderId="38" xfId="0" applyFont="1" applyBorder="1" applyAlignment="1">
      <alignment horizontal="left" vertical="center" indent="1"/>
    </xf>
    <xf numFmtId="0" fontId="56" fillId="6" borderId="47" xfId="0" applyFont="1" applyFill="1" applyBorder="1" applyAlignment="1">
      <alignment horizontal="left" vertical="center" indent="1"/>
    </xf>
    <xf numFmtId="0" fontId="15" fillId="0" borderId="18" xfId="0" applyFont="1" applyBorder="1" applyAlignment="1">
      <alignment horizontal="left" vertical="center" indent="3"/>
    </xf>
    <xf numFmtId="0" fontId="15" fillId="0" borderId="19" xfId="0" applyFont="1" applyBorder="1" applyAlignment="1">
      <alignment horizontal="left" vertical="center" indent="3"/>
    </xf>
    <xf numFmtId="0" fontId="15" fillId="0" borderId="45" xfId="0" applyFont="1" applyBorder="1" applyAlignment="1">
      <alignment horizontal="left" vertical="center" indent="3"/>
    </xf>
    <xf numFmtId="0" fontId="15" fillId="0" borderId="46" xfId="0" applyFont="1" applyBorder="1" applyAlignment="1">
      <alignment horizontal="left" vertical="center" indent="3"/>
    </xf>
    <xf numFmtId="0" fontId="16" fillId="0" borderId="51" xfId="0" applyFont="1" applyBorder="1" applyAlignment="1">
      <alignment horizontal="center" vertical="center"/>
    </xf>
    <xf numFmtId="0" fontId="15" fillId="0" borderId="50" xfId="0" applyFont="1" applyBorder="1" applyAlignment="1">
      <alignment horizontal="left" vertical="center" indent="3"/>
    </xf>
    <xf numFmtId="0" fontId="15" fillId="0" borderId="17" xfId="0" applyFont="1" applyBorder="1" applyAlignment="1">
      <alignment horizontal="left" vertical="center" indent="3"/>
    </xf>
    <xf numFmtId="0" fontId="15" fillId="0" borderId="52" xfId="0" applyFont="1" applyBorder="1" applyAlignment="1">
      <alignment horizontal="left" vertical="center" indent="3"/>
    </xf>
    <xf numFmtId="0" fontId="15" fillId="0" borderId="29" xfId="0" applyFont="1" applyBorder="1" applyAlignment="1" applyProtection="1">
      <alignment horizontal="left" vertical="center" indent="3"/>
      <protection locked="0"/>
    </xf>
    <xf numFmtId="0" fontId="15" fillId="2" borderId="2" xfId="8" applyFont="1" applyFill="1" applyBorder="1" applyAlignment="1">
      <alignment horizontal="left" vertical="center" wrapText="1"/>
    </xf>
    <xf numFmtId="0" fontId="12" fillId="2" borderId="2" xfId="8" applyFont="1" applyFill="1" applyBorder="1" applyAlignment="1">
      <alignment horizontal="center" vertical="center" wrapText="1"/>
    </xf>
    <xf numFmtId="0" fontId="12" fillId="2" borderId="3" xfId="8" applyFont="1" applyFill="1" applyBorder="1" applyAlignment="1">
      <alignment horizontal="center" vertical="center"/>
    </xf>
    <xf numFmtId="0" fontId="15" fillId="0" borderId="0" xfId="0" applyFont="1" applyAlignment="1" applyProtection="1">
      <alignment horizontal="left" vertical="center" indent="3"/>
      <protection locked="0"/>
    </xf>
    <xf numFmtId="0" fontId="17" fillId="5" borderId="30" xfId="0" applyFont="1" applyFill="1" applyBorder="1">
      <alignment vertical="center"/>
    </xf>
    <xf numFmtId="0" fontId="17" fillId="5" borderId="17" xfId="0" applyFont="1" applyFill="1" applyBorder="1">
      <alignment vertical="center"/>
    </xf>
    <xf numFmtId="0" fontId="15" fillId="0" borderId="39" xfId="0" applyFont="1" applyBorder="1" applyAlignment="1">
      <alignment horizontal="left" vertical="center" indent="1"/>
    </xf>
    <xf numFmtId="0" fontId="15" fillId="0" borderId="40" xfId="0" applyFont="1" applyBorder="1" applyAlignment="1">
      <alignment horizontal="left" vertical="center" indent="1"/>
    </xf>
    <xf numFmtId="0" fontId="15" fillId="0" borderId="41" xfId="0" applyFont="1" applyBorder="1" applyAlignment="1">
      <alignment horizontal="left" vertical="center" indent="1"/>
    </xf>
    <xf numFmtId="0" fontId="17" fillId="5" borderId="50" xfId="0" applyFont="1" applyFill="1" applyBorder="1">
      <alignment vertical="center"/>
    </xf>
    <xf numFmtId="0" fontId="15" fillId="0" borderId="54" xfId="0" applyFont="1" applyBorder="1" applyAlignment="1">
      <alignment horizontal="left" vertical="center" indent="1"/>
    </xf>
    <xf numFmtId="0" fontId="15" fillId="0" borderId="55" xfId="0" applyFont="1" applyBorder="1" applyAlignment="1">
      <alignment horizontal="left" vertical="center" indent="1"/>
    </xf>
    <xf numFmtId="0" fontId="15" fillId="0" borderId="57" xfId="0" applyFont="1" applyBorder="1" applyAlignment="1">
      <alignment horizontal="left" vertical="center" indent="1"/>
    </xf>
    <xf numFmtId="0" fontId="15" fillId="0" borderId="59" xfId="0" applyFont="1" applyBorder="1" applyAlignment="1">
      <alignment horizontal="left" vertical="center" indent="1"/>
    </xf>
    <xf numFmtId="0" fontId="17" fillId="5" borderId="8" xfId="0" applyFont="1" applyFill="1" applyBorder="1" applyAlignment="1">
      <alignment horizontal="center" vertical="center"/>
    </xf>
    <xf numFmtId="0" fontId="56" fillId="6" borderId="59" xfId="0" applyFont="1" applyFill="1" applyBorder="1" applyAlignment="1">
      <alignment horizontal="left" vertical="center" indent="1"/>
    </xf>
    <xf numFmtId="0" fontId="56" fillId="6" borderId="31" xfId="0" applyFont="1" applyFill="1" applyBorder="1" applyAlignment="1">
      <alignment horizontal="left" vertical="center" indent="1"/>
    </xf>
    <xf numFmtId="0" fontId="56" fillId="6" borderId="61" xfId="0" applyFont="1" applyFill="1" applyBorder="1" applyAlignment="1">
      <alignment horizontal="left" vertical="center" indent="1"/>
    </xf>
    <xf numFmtId="0" fontId="56" fillId="6" borderId="9" xfId="0" applyFont="1" applyFill="1" applyBorder="1" applyAlignment="1">
      <alignment horizontal="left" vertical="center" indent="1"/>
    </xf>
    <xf numFmtId="0" fontId="56" fillId="6" borderId="60" xfId="0" applyFont="1" applyFill="1" applyBorder="1" applyAlignment="1">
      <alignment horizontal="left" vertical="center" indent="1"/>
    </xf>
    <xf numFmtId="0" fontId="51" fillId="0" borderId="56" xfId="0" applyFont="1" applyBorder="1" applyAlignment="1">
      <alignment horizontal="left" vertical="center" indent="1"/>
    </xf>
    <xf numFmtId="0" fontId="51" fillId="0" borderId="53" xfId="0" applyFont="1" applyBorder="1" applyAlignment="1">
      <alignment horizontal="left" vertical="center" indent="1"/>
    </xf>
    <xf numFmtId="0" fontId="51" fillId="0" borderId="58" xfId="0" applyFont="1" applyBorder="1" applyAlignment="1">
      <alignment horizontal="left" vertical="center" indent="1"/>
    </xf>
    <xf numFmtId="0" fontId="15" fillId="0" borderId="34" xfId="0" applyFont="1" applyBorder="1" applyAlignment="1">
      <alignment horizontal="left" vertical="center" indent="3"/>
    </xf>
    <xf numFmtId="0" fontId="15" fillId="6" borderId="59" xfId="0" applyFont="1" applyFill="1" applyBorder="1" applyAlignment="1">
      <alignment horizontal="left" vertical="center" indent="1"/>
    </xf>
    <xf numFmtId="0" fontId="15" fillId="0" borderId="20" xfId="0" applyFont="1" applyBorder="1" applyAlignment="1">
      <alignment horizontal="left" vertical="center" indent="3"/>
    </xf>
    <xf numFmtId="0" fontId="15" fillId="0" borderId="21" xfId="0" applyFont="1" applyBorder="1" applyAlignment="1">
      <alignment horizontal="left" vertical="center" indent="3"/>
    </xf>
    <xf numFmtId="0" fontId="15" fillId="0" borderId="30" xfId="0" applyFont="1" applyBorder="1" applyAlignment="1">
      <alignment horizontal="left" vertical="center" indent="3"/>
    </xf>
    <xf numFmtId="0" fontId="15" fillId="0" borderId="62" xfId="0" applyFont="1" applyBorder="1" applyAlignment="1">
      <alignment horizontal="left" vertical="center" indent="3"/>
    </xf>
    <xf numFmtId="0" fontId="15" fillId="0" borderId="34" xfId="0" applyFont="1" applyBorder="1" applyAlignment="1" applyProtection="1">
      <alignment horizontal="left" vertical="center" indent="3"/>
      <protection locked="0"/>
    </xf>
    <xf numFmtId="0" fontId="18" fillId="0" borderId="42" xfId="0" applyFont="1" applyBorder="1">
      <alignment vertical="center"/>
    </xf>
    <xf numFmtId="0" fontId="18" fillId="0" borderId="43" xfId="0" applyFont="1" applyBorder="1">
      <alignment vertical="center"/>
    </xf>
    <xf numFmtId="0" fontId="18" fillId="0" borderId="44" xfId="0" applyFont="1" applyBorder="1">
      <alignment vertical="center"/>
    </xf>
    <xf numFmtId="0" fontId="56" fillId="6" borderId="20" xfId="0" applyFont="1" applyFill="1" applyBorder="1" applyAlignment="1">
      <alignment horizontal="left" vertical="center" indent="1"/>
    </xf>
    <xf numFmtId="0" fontId="58" fillId="0" borderId="0" xfId="0" applyFont="1">
      <alignment vertical="center"/>
    </xf>
    <xf numFmtId="0" fontId="12" fillId="0" borderId="0" xfId="0" applyFont="1">
      <alignment vertical="center"/>
    </xf>
    <xf numFmtId="0" fontId="12" fillId="6" borderId="9" xfId="0" applyFont="1" applyFill="1" applyBorder="1" applyAlignment="1">
      <alignment horizontal="left" vertical="center" indent="1"/>
    </xf>
    <xf numFmtId="0" fontId="12" fillId="6" borderId="8" xfId="0" applyFont="1" applyFill="1" applyBorder="1" applyAlignment="1">
      <alignment horizontal="left" vertical="center" indent="1"/>
    </xf>
    <xf numFmtId="0" fontId="12" fillId="6" borderId="7" xfId="0" applyFont="1" applyFill="1" applyBorder="1" applyAlignment="1">
      <alignment horizontal="left" vertical="center" indent="1"/>
    </xf>
    <xf numFmtId="0" fontId="57" fillId="0" borderId="49" xfId="2" applyFont="1" applyBorder="1" applyAlignment="1">
      <alignment horizontal="center" vertical="center"/>
    </xf>
    <xf numFmtId="0" fontId="57" fillId="0" borderId="8" xfId="2" applyFont="1" applyBorder="1" applyAlignment="1">
      <alignment horizontal="center" vertical="center"/>
    </xf>
    <xf numFmtId="0" fontId="57" fillId="0" borderId="7" xfId="2" applyFont="1" applyBorder="1" applyAlignment="1">
      <alignment horizontal="center" vertical="center"/>
    </xf>
    <xf numFmtId="0" fontId="15" fillId="6" borderId="32" xfId="0" applyFont="1" applyFill="1" applyBorder="1" applyAlignment="1">
      <alignment horizontal="center" vertical="center"/>
    </xf>
    <xf numFmtId="0" fontId="15" fillId="6" borderId="63" xfId="0" applyFont="1" applyFill="1" applyBorder="1" applyAlignment="1">
      <alignment horizontal="center" vertical="center"/>
    </xf>
    <xf numFmtId="0" fontId="15" fillId="6" borderId="64" xfId="0" applyFont="1" applyFill="1" applyBorder="1" applyAlignment="1">
      <alignment horizontal="center" vertical="center"/>
    </xf>
    <xf numFmtId="0" fontId="51" fillId="0" borderId="21" xfId="0" applyFont="1" applyBorder="1" applyAlignment="1">
      <alignment horizontal="center" vertical="center" wrapText="1"/>
    </xf>
    <xf numFmtId="0" fontId="51" fillId="0" borderId="46" xfId="0" applyFont="1" applyBorder="1" applyAlignment="1">
      <alignment horizontal="center" vertical="center" wrapText="1"/>
    </xf>
    <xf numFmtId="0" fontId="51" fillId="0" borderId="19" xfId="0" applyFont="1" applyBorder="1" applyAlignment="1">
      <alignment horizontal="center" vertical="center" wrapText="1"/>
    </xf>
    <xf numFmtId="0" fontId="15" fillId="6" borderId="6" xfId="0" applyFont="1" applyFill="1" applyBorder="1" applyAlignment="1">
      <alignment horizontal="center" vertical="center" wrapText="1"/>
    </xf>
    <xf numFmtId="0" fontId="15" fillId="6" borderId="24" xfId="0" applyFont="1" applyFill="1" applyBorder="1" applyAlignment="1">
      <alignment horizontal="center" vertical="center" wrapText="1"/>
    </xf>
    <xf numFmtId="0" fontId="15" fillId="6" borderId="2" xfId="0" applyFont="1" applyFill="1" applyBorder="1" applyAlignment="1">
      <alignment horizontal="center" vertical="center" wrapText="1"/>
    </xf>
    <xf numFmtId="0" fontId="56" fillId="6" borderId="6" xfId="0" applyFont="1" applyFill="1" applyBorder="1" applyAlignment="1">
      <alignment horizontal="left" vertical="center" indent="1"/>
    </xf>
    <xf numFmtId="0" fontId="56" fillId="6" borderId="2" xfId="0" applyFont="1" applyFill="1" applyBorder="1" applyAlignment="1">
      <alignment horizontal="left" vertical="center" indent="1"/>
    </xf>
    <xf numFmtId="0" fontId="51" fillId="0" borderId="21" xfId="0" applyFont="1" applyBorder="1" applyAlignment="1">
      <alignment horizontal="center" vertical="center"/>
    </xf>
    <xf numFmtId="0" fontId="51" fillId="0" borderId="46" xfId="0" applyFont="1" applyBorder="1" applyAlignment="1">
      <alignment horizontal="center" vertical="center"/>
    </xf>
    <xf numFmtId="0" fontId="51" fillId="0" borderId="19" xfId="0" applyFont="1" applyBorder="1" applyAlignment="1">
      <alignment horizontal="center" vertical="center"/>
    </xf>
    <xf numFmtId="0" fontId="15" fillId="0" borderId="9" xfId="0" applyFont="1" applyBorder="1" applyAlignment="1">
      <alignment horizontal="center" vertical="center"/>
    </xf>
    <xf numFmtId="0" fontId="15" fillId="0" borderId="8" xfId="0" applyFont="1" applyBorder="1" applyAlignment="1">
      <alignment horizontal="center" vertical="center"/>
    </xf>
    <xf numFmtId="0" fontId="15" fillId="0" borderId="7" xfId="0" applyFont="1" applyBorder="1" applyAlignment="1">
      <alignment horizontal="center" vertical="center"/>
    </xf>
    <xf numFmtId="0" fontId="38" fillId="0" borderId="47" xfId="2" applyFont="1" applyBorder="1" applyAlignment="1">
      <alignment horizontal="center" vertical="center"/>
    </xf>
    <xf numFmtId="0" fontId="38" fillId="0" borderId="60" xfId="2" applyFont="1" applyBorder="1" applyAlignment="1">
      <alignment horizontal="center" vertical="center"/>
    </xf>
    <xf numFmtId="0" fontId="15" fillId="6" borderId="20" xfId="0" applyFont="1" applyFill="1" applyBorder="1" applyAlignment="1">
      <alignment horizontal="center" vertical="center"/>
    </xf>
    <xf numFmtId="0" fontId="15" fillId="6" borderId="45" xfId="0" applyFont="1" applyFill="1" applyBorder="1" applyAlignment="1">
      <alignment horizontal="center" vertical="center"/>
    </xf>
    <xf numFmtId="0" fontId="15" fillId="6" borderId="18" xfId="0" applyFont="1" applyFill="1" applyBorder="1" applyAlignment="1">
      <alignment horizontal="center" vertical="center"/>
    </xf>
    <xf numFmtId="0" fontId="38" fillId="0" borderId="37" xfId="2" applyFont="1" applyBorder="1" applyAlignment="1">
      <alignment horizontal="center" vertical="center"/>
    </xf>
    <xf numFmtId="0" fontId="38" fillId="0" borderId="45" xfId="2" applyFont="1" applyBorder="1" applyAlignment="1">
      <alignment horizontal="center" vertical="center"/>
    </xf>
    <xf numFmtId="0" fontId="38" fillId="0" borderId="18" xfId="2" applyFont="1" applyBorder="1" applyAlignment="1">
      <alignment horizontal="center" vertical="center"/>
    </xf>
    <xf numFmtId="0" fontId="56" fillId="0" borderId="9" xfId="0" applyFont="1" applyBorder="1" applyAlignment="1">
      <alignment horizontal="center" vertical="center"/>
    </xf>
    <xf numFmtId="0" fontId="56" fillId="0" borderId="8" xfId="0" applyFont="1" applyBorder="1" applyAlignment="1">
      <alignment horizontal="center" vertical="center"/>
    </xf>
    <xf numFmtId="0" fontId="56" fillId="0" borderId="7" xfId="0" applyFont="1" applyBorder="1" applyAlignment="1">
      <alignment horizontal="center" vertical="center"/>
    </xf>
    <xf numFmtId="0" fontId="56" fillId="6" borderId="20" xfId="0" applyFont="1" applyFill="1" applyBorder="1" applyAlignment="1">
      <alignment horizontal="center" vertical="center"/>
    </xf>
    <xf numFmtId="0" fontId="56" fillId="6" borderId="45" xfId="0" applyFont="1" applyFill="1" applyBorder="1" applyAlignment="1">
      <alignment horizontal="center" vertical="center"/>
    </xf>
    <xf numFmtId="0" fontId="56" fillId="6" borderId="18" xfId="0" applyFont="1" applyFill="1" applyBorder="1" applyAlignment="1">
      <alignment horizontal="center" vertical="center"/>
    </xf>
    <xf numFmtId="0" fontId="18" fillId="6" borderId="6" xfId="0" applyFont="1" applyFill="1" applyBorder="1" applyAlignment="1">
      <alignment horizontal="center" vertical="center" textRotation="255"/>
    </xf>
    <xf numFmtId="0" fontId="18" fillId="6" borderId="24" xfId="0" applyFont="1" applyFill="1" applyBorder="1" applyAlignment="1">
      <alignment horizontal="center" vertical="center" textRotation="255"/>
    </xf>
    <xf numFmtId="0" fontId="18" fillId="6" borderId="2" xfId="0" applyFont="1" applyFill="1" applyBorder="1" applyAlignment="1">
      <alignment horizontal="center" vertical="center" textRotation="255"/>
    </xf>
    <xf numFmtId="0" fontId="51" fillId="0" borderId="56" xfId="0" applyFont="1" applyBorder="1" applyAlignment="1">
      <alignment horizontal="left" vertical="center"/>
    </xf>
    <xf numFmtId="0" fontId="51" fillId="0" borderId="42" xfId="0" applyFont="1" applyBorder="1" applyAlignment="1">
      <alignment horizontal="left" vertical="center"/>
    </xf>
    <xf numFmtId="0" fontId="51" fillId="0" borderId="53" xfId="0" applyFont="1" applyBorder="1" applyAlignment="1">
      <alignment horizontal="left" vertical="center"/>
    </xf>
    <xf numFmtId="0" fontId="51" fillId="0" borderId="43" xfId="0" applyFont="1" applyBorder="1" applyAlignment="1">
      <alignment horizontal="left" vertical="center"/>
    </xf>
    <xf numFmtId="0" fontId="51" fillId="0" borderId="58" xfId="0" applyFont="1" applyBorder="1" applyAlignment="1">
      <alignment horizontal="left" vertical="center"/>
    </xf>
    <xf numFmtId="0" fontId="51" fillId="0" borderId="44" xfId="0" applyFont="1" applyBorder="1" applyAlignment="1">
      <alignment horizontal="left" vertical="center"/>
    </xf>
    <xf numFmtId="0" fontId="51" fillId="0" borderId="47" xfId="0" applyFont="1" applyBorder="1" applyAlignment="1">
      <alignment horizontal="left" vertical="center"/>
    </xf>
    <xf numFmtId="0" fontId="51" fillId="0" borderId="60" xfId="0" applyFont="1" applyBorder="1" applyAlignment="1">
      <alignment horizontal="left" vertical="center"/>
    </xf>
    <xf numFmtId="0" fontId="51" fillId="0" borderId="53" xfId="0" applyFont="1" applyBorder="1" applyAlignment="1">
      <alignment horizontal="left" vertical="center" wrapText="1"/>
    </xf>
    <xf numFmtId="0" fontId="51" fillId="0" borderId="43" xfId="0" applyFont="1" applyBorder="1" applyAlignment="1">
      <alignment horizontal="left" vertical="center" wrapText="1"/>
    </xf>
    <xf numFmtId="0" fontId="56" fillId="6" borderId="9" xfId="0" applyFont="1" applyFill="1" applyBorder="1" applyAlignment="1">
      <alignment horizontal="left" vertical="center" indent="1"/>
    </xf>
    <xf numFmtId="0" fontId="56" fillId="6" borderId="8" xfId="0" applyFont="1" applyFill="1" applyBorder="1" applyAlignment="1">
      <alignment horizontal="left" vertical="center" indent="1"/>
    </xf>
    <xf numFmtId="0" fontId="56" fillId="6" borderId="7" xfId="0" applyFont="1" applyFill="1" applyBorder="1" applyAlignment="1">
      <alignment horizontal="left" vertical="center" indent="1"/>
    </xf>
    <xf numFmtId="0" fontId="38" fillId="0" borderId="49" xfId="2" applyFont="1" applyBorder="1" applyAlignment="1">
      <alignment horizontal="center" vertical="center"/>
    </xf>
    <xf numFmtId="0" fontId="38" fillId="0" borderId="8" xfId="2" applyFont="1" applyBorder="1" applyAlignment="1">
      <alignment horizontal="center" vertical="center"/>
    </xf>
    <xf numFmtId="0" fontId="38" fillId="0" borderId="7" xfId="2" applyFont="1" applyBorder="1" applyAlignment="1">
      <alignment horizontal="center" vertical="center"/>
    </xf>
    <xf numFmtId="0" fontId="26" fillId="3" borderId="3" xfId="2" applyFont="1" applyFill="1" applyBorder="1" applyAlignment="1">
      <alignment horizontal="center" vertical="center" wrapText="1"/>
    </xf>
    <xf numFmtId="0" fontId="36" fillId="2" borderId="3" xfId="2" applyFont="1" applyFill="1" applyBorder="1" applyAlignment="1" applyProtection="1">
      <alignment horizontal="center" vertical="center" wrapText="1"/>
      <protection hidden="1"/>
    </xf>
    <xf numFmtId="0" fontId="29" fillId="0" borderId="0" xfId="2" applyFont="1" applyAlignment="1">
      <alignment horizontal="left" vertical="center"/>
    </xf>
    <xf numFmtId="0" fontId="30" fillId="0" borderId="0" xfId="2" applyFont="1" applyAlignment="1">
      <alignment horizontal="left" vertical="center"/>
    </xf>
    <xf numFmtId="0" fontId="12" fillId="0" borderId="0" xfId="2" applyFont="1" applyAlignment="1" applyProtection="1">
      <alignment horizontal="left" vertical="center" wrapText="1"/>
      <protection hidden="1"/>
    </xf>
    <xf numFmtId="0" fontId="12" fillId="0" borderId="0" xfId="2" applyFont="1" applyAlignment="1" applyProtection="1">
      <alignment horizontal="center" vertical="center"/>
      <protection hidden="1"/>
    </xf>
    <xf numFmtId="0" fontId="12" fillId="0" borderId="0" xfId="2" applyFont="1" applyAlignment="1" applyProtection="1">
      <alignment horizontal="right" vertical="center"/>
      <protection hidden="1"/>
    </xf>
    <xf numFmtId="0" fontId="12" fillId="0" borderId="0" xfId="2" applyFont="1" applyAlignment="1" applyProtection="1">
      <alignment horizontal="center" vertical="top" wrapText="1"/>
      <protection hidden="1"/>
    </xf>
    <xf numFmtId="0" fontId="12" fillId="0" borderId="0" xfId="2" applyFont="1" applyAlignment="1" applyProtection="1">
      <alignment horizontal="left" vertical="top" wrapText="1"/>
      <protection hidden="1"/>
    </xf>
    <xf numFmtId="0" fontId="10" fillId="0" borderId="0" xfId="2" applyFont="1" applyAlignment="1" applyProtection="1">
      <alignment horizontal="center" vertical="center" wrapText="1"/>
      <protection hidden="1"/>
    </xf>
    <xf numFmtId="0" fontId="15" fillId="0" borderId="29" xfId="0" applyFont="1" applyBorder="1" applyAlignment="1">
      <alignment horizontal="left" vertical="center" wrapText="1"/>
    </xf>
    <xf numFmtId="0" fontId="15" fillId="0" borderId="0" xfId="0" applyFont="1" applyAlignment="1">
      <alignment horizontal="left" vertical="center"/>
    </xf>
    <xf numFmtId="0" fontId="15" fillId="0" borderId="29" xfId="0" applyFont="1" applyBorder="1" applyAlignment="1">
      <alignment horizontal="left" vertical="center"/>
    </xf>
    <xf numFmtId="0" fontId="15" fillId="0" borderId="0" xfId="0" applyFont="1" applyAlignment="1">
      <alignment horizontal="left" vertical="center" wrapText="1"/>
    </xf>
    <xf numFmtId="0" fontId="15" fillId="0" borderId="3" xfId="0" applyFont="1" applyBorder="1" applyAlignment="1">
      <alignment horizontal="center" vertical="center"/>
    </xf>
    <xf numFmtId="0" fontId="40" fillId="0" borderId="0" xfId="2" applyFont="1" applyAlignment="1">
      <alignment horizontal="center" vertical="center"/>
    </xf>
    <xf numFmtId="0" fontId="43" fillId="0" borderId="0" xfId="2" applyFont="1" applyAlignment="1">
      <alignment horizontal="center" vertical="center"/>
    </xf>
    <xf numFmtId="0" fontId="41" fillId="0" borderId="0" xfId="2" applyFont="1" applyAlignment="1">
      <alignment horizontal="center" vertical="center"/>
    </xf>
    <xf numFmtId="0" fontId="10" fillId="0" borderId="0" xfId="2" applyFont="1" applyAlignment="1">
      <alignment horizontal="left" vertical="center" wrapText="1"/>
    </xf>
    <xf numFmtId="0" fontId="10" fillId="0" borderId="0" xfId="2" applyFont="1" applyAlignment="1">
      <alignment vertical="center" wrapText="1"/>
    </xf>
    <xf numFmtId="0" fontId="10" fillId="2" borderId="29" xfId="0" applyFont="1" applyFill="1" applyBorder="1" applyAlignment="1">
      <alignment horizontal="left" vertical="center" wrapText="1"/>
    </xf>
    <xf numFmtId="0" fontId="10" fillId="2" borderId="0" xfId="0" applyFont="1" applyFill="1" applyAlignment="1">
      <alignment horizontal="left" vertical="center" wrapText="1"/>
    </xf>
  </cellXfs>
  <cellStyles count="38">
    <cellStyle name="パーセント 2" xfId="3" xr:uid="{00000000-0005-0000-0000-000000000000}"/>
    <cellStyle name="パーセント 2 2" xfId="10" xr:uid="{00000000-0005-0000-0000-000001000000}"/>
    <cellStyle name="パーセント 2 3" xfId="9" xr:uid="{00000000-0005-0000-0000-000002000000}"/>
    <cellStyle name="ハイパーリンク" xfId="37" builtinId="8"/>
    <cellStyle name="ハイパーリンク 2" xfId="11" xr:uid="{00000000-0005-0000-0000-000004000000}"/>
    <cellStyle name="桁区切り" xfId="1" builtinId="6"/>
    <cellStyle name="桁区切り 2" xfId="4" xr:uid="{00000000-0005-0000-0000-000006000000}"/>
    <cellStyle name="桁区切り 2 2" xfId="13" xr:uid="{00000000-0005-0000-0000-000007000000}"/>
    <cellStyle name="桁区切り 2 3" xfId="12" xr:uid="{00000000-0005-0000-0000-000008000000}"/>
    <cellStyle name="桁区切り 3" xfId="7" xr:uid="{00000000-0005-0000-0000-000009000000}"/>
    <cellStyle name="桁区切り 3 2" xfId="14" xr:uid="{00000000-0005-0000-0000-00000A000000}"/>
    <cellStyle name="通貨 2" xfId="15" xr:uid="{00000000-0005-0000-0000-00000B000000}"/>
    <cellStyle name="標準" xfId="0" builtinId="0"/>
    <cellStyle name="標準 10" xfId="8" xr:uid="{00000000-0005-0000-0000-00000D000000}"/>
    <cellStyle name="標準 2" xfId="2" xr:uid="{00000000-0005-0000-0000-00000E000000}"/>
    <cellStyle name="標準 2 2" xfId="17" xr:uid="{00000000-0005-0000-0000-00000F000000}"/>
    <cellStyle name="標準 2 2 2" xfId="18" xr:uid="{00000000-0005-0000-0000-000010000000}"/>
    <cellStyle name="標準 2 2 3" xfId="19" xr:uid="{00000000-0005-0000-0000-000011000000}"/>
    <cellStyle name="標準 2 2 3 2" xfId="20" xr:uid="{00000000-0005-0000-0000-000012000000}"/>
    <cellStyle name="標準 2 2 3 3" xfId="21" xr:uid="{00000000-0005-0000-0000-000013000000}"/>
    <cellStyle name="標準 2 3" xfId="22" xr:uid="{00000000-0005-0000-0000-000014000000}"/>
    <cellStyle name="標準 2 3 2" xfId="23" xr:uid="{00000000-0005-0000-0000-000015000000}"/>
    <cellStyle name="標準 2 4" xfId="24" xr:uid="{00000000-0005-0000-0000-000016000000}"/>
    <cellStyle name="標準 2 5" xfId="25" xr:uid="{00000000-0005-0000-0000-000017000000}"/>
    <cellStyle name="標準 2 5 2" xfId="26" xr:uid="{00000000-0005-0000-0000-000018000000}"/>
    <cellStyle name="標準 2 5 2 2" xfId="27" xr:uid="{00000000-0005-0000-0000-000019000000}"/>
    <cellStyle name="標準 2 5 2 3" xfId="28" xr:uid="{00000000-0005-0000-0000-00001A000000}"/>
    <cellStyle name="標準 2 6" xfId="16" xr:uid="{00000000-0005-0000-0000-00001B000000}"/>
    <cellStyle name="標準 3" xfId="5" xr:uid="{00000000-0005-0000-0000-00001C000000}"/>
    <cellStyle name="標準 4" xfId="6" xr:uid="{00000000-0005-0000-0000-00001D000000}"/>
    <cellStyle name="標準 4 2" xfId="30" xr:uid="{00000000-0005-0000-0000-00001E000000}"/>
    <cellStyle name="標準 4 3" xfId="29" xr:uid="{00000000-0005-0000-0000-00001F000000}"/>
    <cellStyle name="標準 5" xfId="31" xr:uid="{00000000-0005-0000-0000-000020000000}"/>
    <cellStyle name="標準 6" xfId="32" xr:uid="{00000000-0005-0000-0000-000021000000}"/>
    <cellStyle name="標準 7" xfId="33" xr:uid="{00000000-0005-0000-0000-000022000000}"/>
    <cellStyle name="標準 7 2" xfId="34" xr:uid="{00000000-0005-0000-0000-000023000000}"/>
    <cellStyle name="標準 8" xfId="35" xr:uid="{00000000-0005-0000-0000-000024000000}"/>
    <cellStyle name="標準 9" xfId="36" xr:uid="{00000000-0005-0000-0000-000025000000}"/>
  </cellStyles>
  <dxfs count="15">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ont>
        <color rgb="FFFF0000"/>
      </font>
    </dxf>
    <dxf>
      <fill>
        <patternFill>
          <bgColor theme="2" tint="-9.9948118533890809E-2"/>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ill>
        <patternFill>
          <bgColor theme="2" tint="-9.9948118533890809E-2"/>
        </patternFill>
      </fill>
    </dxf>
    <dxf>
      <fill>
        <patternFill>
          <bgColor theme="2" tint="-9.9948118533890809E-2"/>
        </patternFill>
      </fill>
    </dxf>
    <dxf>
      <fill>
        <patternFill>
          <bgColor theme="2" tint="-9.9948118533890809E-2"/>
        </patternFill>
      </fill>
    </dxf>
  </dxfs>
  <tableStyles count="0" defaultTableStyle="TableStyleMedium2" defaultPivotStyle="PivotStyleLight16"/>
  <colors>
    <mruColors>
      <color rgb="FFA1A1A1"/>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checked="Checked" lockText="1" noThreeD="1"/>
</file>

<file path=xl/ctrlProps/ctrlProp8.xml><?xml version="1.0" encoding="utf-8"?>
<formControlPr xmlns="http://schemas.microsoft.com/office/spreadsheetml/2009/9/main" objectType="CheckBox" checked="Checked" lockText="1" noThreeD="1"/>
</file>

<file path=xl/ctrlProps/ctrlProp9.xml><?xml version="1.0" encoding="utf-8"?>
<formControlPr xmlns="http://schemas.microsoft.com/office/spreadsheetml/2009/9/main" objectType="CheckBox" lockText="1" noThreeD="1"/>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152400</xdr:colOff>
          <xdr:row>65</xdr:row>
          <xdr:rowOff>139700</xdr:rowOff>
        </xdr:from>
        <xdr:to>
          <xdr:col>2</xdr:col>
          <xdr:colOff>571500</xdr:colOff>
          <xdr:row>65</xdr:row>
          <xdr:rowOff>342900</xdr:rowOff>
        </xdr:to>
        <xdr:sp macro="" textlink="">
          <xdr:nvSpPr>
            <xdr:cNvPr id="28673" name="Check Box 1" hidden="1">
              <a:extLst>
                <a:ext uri="{63B3BB69-23CF-44E3-9099-C40C66FF867C}">
                  <a14:compatExt spid="_x0000_s28673"/>
                </a:ext>
                <a:ext uri="{FF2B5EF4-FFF2-40B4-BE49-F238E27FC236}">
                  <a16:creationId xmlns:a16="http://schemas.microsoft.com/office/drawing/2014/main" id="{00000000-0008-0000-0100-0000017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165100</xdr:colOff>
          <xdr:row>66</xdr:row>
          <xdr:rowOff>127000</xdr:rowOff>
        </xdr:from>
        <xdr:to>
          <xdr:col>2</xdr:col>
          <xdr:colOff>571500</xdr:colOff>
          <xdr:row>66</xdr:row>
          <xdr:rowOff>342900</xdr:rowOff>
        </xdr:to>
        <xdr:sp macro="" textlink="">
          <xdr:nvSpPr>
            <xdr:cNvPr id="28674" name="Check Box 2" hidden="1">
              <a:extLst>
                <a:ext uri="{63B3BB69-23CF-44E3-9099-C40C66FF867C}">
                  <a14:compatExt spid="_x0000_s28674"/>
                </a:ext>
                <a:ext uri="{FF2B5EF4-FFF2-40B4-BE49-F238E27FC236}">
                  <a16:creationId xmlns:a16="http://schemas.microsoft.com/office/drawing/2014/main" id="{00000000-0008-0000-0100-0000027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oneCellAnchor>
    <xdr:from>
      <xdr:col>2</xdr:col>
      <xdr:colOff>466165</xdr:colOff>
      <xdr:row>1</xdr:row>
      <xdr:rowOff>179295</xdr:rowOff>
    </xdr:from>
    <xdr:ext cx="1943100" cy="359073"/>
    <xdr:sp macro="" textlink="">
      <xdr:nvSpPr>
        <xdr:cNvPr id="2" name="四角形吹き出し 2">
          <a:extLst>
            <a:ext uri="{FF2B5EF4-FFF2-40B4-BE49-F238E27FC236}">
              <a16:creationId xmlns:a16="http://schemas.microsoft.com/office/drawing/2014/main" id="{00000000-0008-0000-0100-000002000000}"/>
            </a:ext>
          </a:extLst>
        </xdr:cNvPr>
        <xdr:cNvSpPr/>
      </xdr:nvSpPr>
      <xdr:spPr>
        <a:xfrm>
          <a:off x="4025153" y="349624"/>
          <a:ext cx="1943100" cy="359073"/>
        </a:xfrm>
        <a:prstGeom prst="wedgeRectCallout">
          <a:avLst>
            <a:gd name="adj1" fmla="val -66659"/>
            <a:gd name="adj2" fmla="val -3221"/>
          </a:avLst>
        </a:prstGeom>
        <a:solidFill>
          <a:schemeClr val="accent2">
            <a:lumMod val="20000"/>
            <a:lumOff val="80000"/>
            <a:alpha val="5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rtl="0" fontAlgn="base"/>
          <a:r>
            <a:rPr kumimoji="1" lang="ja-JP" altLang="en-US" sz="800">
              <a:solidFill>
                <a:srgbClr val="FF0000"/>
              </a:solidFill>
              <a:effectLst/>
              <a:latin typeface="+mn-lt"/>
              <a:ea typeface="+mn-ea"/>
              <a:cs typeface="+mn-cs"/>
            </a:rPr>
            <a:t>完了予定日を入力すること。</a:t>
          </a:r>
          <a:endParaRPr kumimoji="1" lang="en-US" altLang="ja-JP" sz="800">
            <a:solidFill>
              <a:srgbClr val="FF0000"/>
            </a:solidFill>
            <a:effectLst/>
            <a:latin typeface="+mn-lt"/>
            <a:ea typeface="+mn-ea"/>
            <a:cs typeface="+mn-cs"/>
          </a:endParaRPr>
        </a:p>
        <a:p>
          <a:pPr rtl="0" fontAlgn="base"/>
          <a:r>
            <a:rPr kumimoji="1" lang="en-US" altLang="ja-JP" sz="800">
              <a:solidFill>
                <a:srgbClr val="FF0000"/>
              </a:solidFill>
              <a:effectLst/>
              <a:latin typeface="+mn-lt"/>
              <a:ea typeface="+mn-ea"/>
              <a:cs typeface="+mn-cs"/>
            </a:rPr>
            <a:t>(2025</a:t>
          </a:r>
          <a:r>
            <a:rPr kumimoji="1" lang="ja-JP" altLang="en-US" sz="800">
              <a:solidFill>
                <a:srgbClr val="FF0000"/>
              </a:solidFill>
              <a:effectLst/>
              <a:latin typeface="+mn-lt"/>
              <a:ea typeface="+mn-ea"/>
              <a:cs typeface="+mn-cs"/>
            </a:rPr>
            <a:t>年</a:t>
          </a:r>
          <a:r>
            <a:rPr kumimoji="1" lang="en-US" altLang="ja-JP" sz="800">
              <a:solidFill>
                <a:srgbClr val="FF0000"/>
              </a:solidFill>
              <a:effectLst/>
              <a:latin typeface="+mn-lt"/>
              <a:ea typeface="+mn-ea"/>
              <a:cs typeface="+mn-cs"/>
            </a:rPr>
            <a:t>2</a:t>
          </a:r>
          <a:r>
            <a:rPr kumimoji="1" lang="ja-JP" altLang="en-US" sz="800">
              <a:solidFill>
                <a:srgbClr val="FF0000"/>
              </a:solidFill>
              <a:effectLst/>
              <a:latin typeface="+mn-lt"/>
              <a:ea typeface="+mn-ea"/>
              <a:cs typeface="+mn-cs"/>
            </a:rPr>
            <a:t>月</a:t>
          </a:r>
          <a:r>
            <a:rPr kumimoji="1" lang="en-US" altLang="ja-JP" sz="800">
              <a:solidFill>
                <a:srgbClr val="FF0000"/>
              </a:solidFill>
              <a:effectLst/>
              <a:latin typeface="+mn-lt"/>
              <a:ea typeface="+mn-ea"/>
              <a:cs typeface="+mn-cs"/>
            </a:rPr>
            <a:t>28</a:t>
          </a:r>
          <a:r>
            <a:rPr kumimoji="1" lang="ja-JP" altLang="en-US" sz="800">
              <a:solidFill>
                <a:srgbClr val="FF0000"/>
              </a:solidFill>
              <a:effectLst/>
              <a:latin typeface="+mn-lt"/>
              <a:ea typeface="+mn-ea"/>
              <a:cs typeface="+mn-cs"/>
            </a:rPr>
            <a:t>日までに設定してください</a:t>
          </a:r>
          <a:r>
            <a:rPr kumimoji="1" lang="en-US" altLang="ja-JP" sz="800">
              <a:solidFill>
                <a:srgbClr val="FF0000"/>
              </a:solidFill>
              <a:effectLst/>
              <a:latin typeface="+mn-lt"/>
              <a:ea typeface="+mn-ea"/>
              <a:cs typeface="+mn-cs"/>
            </a:rPr>
            <a:t>)</a:t>
          </a:r>
          <a:endParaRPr lang="ja-JP" altLang="ja-JP" sz="800">
            <a:solidFill>
              <a:srgbClr val="FF0000"/>
            </a:solidFill>
            <a:effectLst/>
          </a:endParaRPr>
        </a:p>
      </xdr:txBody>
    </xdr:sp>
    <xdr:clientData/>
  </xdr:oneCellAnchor>
  <mc:AlternateContent xmlns:mc="http://schemas.openxmlformats.org/markup-compatibility/2006">
    <mc:Choice xmlns:a14="http://schemas.microsoft.com/office/drawing/2010/main" Requires="a14">
      <xdr:twoCellAnchor editAs="oneCell">
        <xdr:from>
          <xdr:col>2</xdr:col>
          <xdr:colOff>152400</xdr:colOff>
          <xdr:row>71</xdr:row>
          <xdr:rowOff>139700</xdr:rowOff>
        </xdr:from>
        <xdr:to>
          <xdr:col>2</xdr:col>
          <xdr:colOff>571500</xdr:colOff>
          <xdr:row>71</xdr:row>
          <xdr:rowOff>342900</xdr:rowOff>
        </xdr:to>
        <xdr:sp macro="" textlink="">
          <xdr:nvSpPr>
            <xdr:cNvPr id="28681" name="Check Box 9" hidden="1">
              <a:extLst>
                <a:ext uri="{63B3BB69-23CF-44E3-9099-C40C66FF867C}">
                  <a14:compatExt spid="_x0000_s28681"/>
                </a:ext>
                <a:ext uri="{FF2B5EF4-FFF2-40B4-BE49-F238E27FC236}">
                  <a16:creationId xmlns:a16="http://schemas.microsoft.com/office/drawing/2014/main" id="{00000000-0008-0000-0100-0000097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67</xdr:row>
          <xdr:rowOff>139700</xdr:rowOff>
        </xdr:from>
        <xdr:to>
          <xdr:col>2</xdr:col>
          <xdr:colOff>571500</xdr:colOff>
          <xdr:row>67</xdr:row>
          <xdr:rowOff>342900</xdr:rowOff>
        </xdr:to>
        <xdr:sp macro="" textlink="">
          <xdr:nvSpPr>
            <xdr:cNvPr id="28682" name="Check Box 10" hidden="1">
              <a:extLst>
                <a:ext uri="{63B3BB69-23CF-44E3-9099-C40C66FF867C}">
                  <a14:compatExt spid="_x0000_s28682"/>
                </a:ext>
                <a:ext uri="{FF2B5EF4-FFF2-40B4-BE49-F238E27FC236}">
                  <a16:creationId xmlns:a16="http://schemas.microsoft.com/office/drawing/2014/main" id="{00000000-0008-0000-0100-00000A7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60</xdr:row>
          <xdr:rowOff>25400</xdr:rowOff>
        </xdr:from>
        <xdr:to>
          <xdr:col>1</xdr:col>
          <xdr:colOff>482600</xdr:colOff>
          <xdr:row>60</xdr:row>
          <xdr:rowOff>241300</xdr:rowOff>
        </xdr:to>
        <xdr:sp macro="" textlink="">
          <xdr:nvSpPr>
            <xdr:cNvPr id="28683" name="Check Box 11" hidden="1">
              <a:extLst>
                <a:ext uri="{63B3BB69-23CF-44E3-9099-C40C66FF867C}">
                  <a14:compatExt spid="_x0000_s28683"/>
                </a:ext>
                <a:ext uri="{FF2B5EF4-FFF2-40B4-BE49-F238E27FC236}">
                  <a16:creationId xmlns:a16="http://schemas.microsoft.com/office/drawing/2014/main" id="{00000000-0008-0000-0100-00000B7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xdr:colOff>
          <xdr:row>53</xdr:row>
          <xdr:rowOff>38100</xdr:rowOff>
        </xdr:from>
        <xdr:to>
          <xdr:col>2</xdr:col>
          <xdr:colOff>431800</xdr:colOff>
          <xdr:row>53</xdr:row>
          <xdr:rowOff>241300</xdr:rowOff>
        </xdr:to>
        <xdr:sp macro="" textlink="">
          <xdr:nvSpPr>
            <xdr:cNvPr id="28688" name="Check Box 16" hidden="1">
              <a:extLst>
                <a:ext uri="{63B3BB69-23CF-44E3-9099-C40C66FF867C}">
                  <a14:compatExt spid="_x0000_s28688"/>
                </a:ext>
                <a:ext uri="{FF2B5EF4-FFF2-40B4-BE49-F238E27FC236}">
                  <a16:creationId xmlns:a16="http://schemas.microsoft.com/office/drawing/2014/main" id="{00000000-0008-0000-0100-0000107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xdr:colOff>
          <xdr:row>54</xdr:row>
          <xdr:rowOff>25400</xdr:rowOff>
        </xdr:from>
        <xdr:to>
          <xdr:col>2</xdr:col>
          <xdr:colOff>431800</xdr:colOff>
          <xdr:row>54</xdr:row>
          <xdr:rowOff>228600</xdr:rowOff>
        </xdr:to>
        <xdr:sp macro="" textlink="">
          <xdr:nvSpPr>
            <xdr:cNvPr id="28689" name="Check Box 17" hidden="1">
              <a:extLst>
                <a:ext uri="{63B3BB69-23CF-44E3-9099-C40C66FF867C}">
                  <a14:compatExt spid="_x0000_s28689"/>
                </a:ext>
                <a:ext uri="{FF2B5EF4-FFF2-40B4-BE49-F238E27FC236}">
                  <a16:creationId xmlns:a16="http://schemas.microsoft.com/office/drawing/2014/main" id="{00000000-0008-0000-0100-0000117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64</xdr:row>
          <xdr:rowOff>25400</xdr:rowOff>
        </xdr:from>
        <xdr:to>
          <xdr:col>1</xdr:col>
          <xdr:colOff>482600</xdr:colOff>
          <xdr:row>64</xdr:row>
          <xdr:rowOff>241300</xdr:rowOff>
        </xdr:to>
        <xdr:sp macro="" textlink="">
          <xdr:nvSpPr>
            <xdr:cNvPr id="28690" name="Check Box 18" hidden="1">
              <a:extLst>
                <a:ext uri="{63B3BB69-23CF-44E3-9099-C40C66FF867C}">
                  <a14:compatExt spid="_x0000_s28690"/>
                </a:ext>
                <a:ext uri="{FF2B5EF4-FFF2-40B4-BE49-F238E27FC236}">
                  <a16:creationId xmlns:a16="http://schemas.microsoft.com/office/drawing/2014/main" id="{00000000-0008-0000-0100-0000127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68</xdr:row>
          <xdr:rowOff>139700</xdr:rowOff>
        </xdr:from>
        <xdr:to>
          <xdr:col>2</xdr:col>
          <xdr:colOff>571500</xdr:colOff>
          <xdr:row>68</xdr:row>
          <xdr:rowOff>342900</xdr:rowOff>
        </xdr:to>
        <xdr:sp macro="" textlink="">
          <xdr:nvSpPr>
            <xdr:cNvPr id="28692" name="Check Box 20" hidden="1">
              <a:extLst>
                <a:ext uri="{63B3BB69-23CF-44E3-9099-C40C66FF867C}">
                  <a14:compatExt spid="_x0000_s28692"/>
                </a:ext>
                <a:ext uri="{FF2B5EF4-FFF2-40B4-BE49-F238E27FC236}">
                  <a16:creationId xmlns:a16="http://schemas.microsoft.com/office/drawing/2014/main" id="{00000000-0008-0000-0100-0000147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69</xdr:row>
          <xdr:rowOff>139700</xdr:rowOff>
        </xdr:from>
        <xdr:to>
          <xdr:col>2</xdr:col>
          <xdr:colOff>571500</xdr:colOff>
          <xdr:row>69</xdr:row>
          <xdr:rowOff>342900</xdr:rowOff>
        </xdr:to>
        <xdr:sp macro="" textlink="">
          <xdr:nvSpPr>
            <xdr:cNvPr id="28693" name="Check Box 21" hidden="1">
              <a:extLst>
                <a:ext uri="{63B3BB69-23CF-44E3-9099-C40C66FF867C}">
                  <a14:compatExt spid="_x0000_s28693"/>
                </a:ext>
                <a:ext uri="{FF2B5EF4-FFF2-40B4-BE49-F238E27FC236}">
                  <a16:creationId xmlns:a16="http://schemas.microsoft.com/office/drawing/2014/main" id="{00000000-0008-0000-0100-0000157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oneCellAnchor>
    <xdr:from>
      <xdr:col>3</xdr:col>
      <xdr:colOff>0</xdr:colOff>
      <xdr:row>19</xdr:row>
      <xdr:rowOff>130992</xdr:rowOff>
    </xdr:from>
    <xdr:ext cx="3469822" cy="642484"/>
    <xdr:sp macro="" textlink="">
      <xdr:nvSpPr>
        <xdr:cNvPr id="3" name="四角形吹き出し 2">
          <a:extLst>
            <a:ext uri="{FF2B5EF4-FFF2-40B4-BE49-F238E27FC236}">
              <a16:creationId xmlns:a16="http://schemas.microsoft.com/office/drawing/2014/main" id="{00000000-0008-0000-0200-000003000000}"/>
            </a:ext>
          </a:extLst>
        </xdr:cNvPr>
        <xdr:cNvSpPr/>
      </xdr:nvSpPr>
      <xdr:spPr>
        <a:xfrm>
          <a:off x="5347607" y="7873456"/>
          <a:ext cx="3469822" cy="642484"/>
        </a:xfrm>
        <a:prstGeom prst="wedgeRectCallout">
          <a:avLst>
            <a:gd name="adj1" fmla="val -39331"/>
            <a:gd name="adj2" fmla="val -83501"/>
          </a:avLst>
        </a:prstGeom>
        <a:solidFill>
          <a:schemeClr val="accent2">
            <a:lumMod val="20000"/>
            <a:lumOff val="80000"/>
            <a:alpha val="9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eaLnBrk="1" fontAlgn="auto" latinLnBrk="0" hangingPunct="1"/>
          <a:r>
            <a:rPr kumimoji="1" lang="ja-JP" altLang="en-US" sz="1100">
              <a:solidFill>
                <a:srgbClr val="FF0000"/>
              </a:solidFill>
              <a:effectLst/>
              <a:latin typeface="+mn-lt"/>
              <a:ea typeface="+mn-ea"/>
              <a:cs typeface="+mn-cs"/>
            </a:rPr>
            <a:t>金額の根拠を税抜にて簡潔に記入すること </a:t>
          </a:r>
          <a:endParaRPr kumimoji="1" lang="en-US" altLang="ja-JP" sz="1100">
            <a:solidFill>
              <a:srgbClr val="FF0000"/>
            </a:solidFill>
            <a:effectLst/>
            <a:latin typeface="+mn-lt"/>
            <a:ea typeface="+mn-ea"/>
            <a:cs typeface="+mn-cs"/>
          </a:endParaRPr>
        </a:p>
        <a:p>
          <a:pPr eaLnBrk="1" fontAlgn="auto" latinLnBrk="0" hangingPunct="1"/>
          <a:r>
            <a:rPr kumimoji="1" lang="ja-JP" altLang="en-US" sz="1100">
              <a:solidFill>
                <a:srgbClr val="FF0000"/>
              </a:solidFill>
              <a:effectLst/>
              <a:latin typeface="+mn-lt"/>
              <a:ea typeface="+mn-ea"/>
              <a:cs typeface="+mn-cs"/>
            </a:rPr>
            <a:t>（詳細説明やエビデンスは別途、計算根拠資料として提出）。 </a:t>
          </a:r>
          <a:endParaRPr lang="ja-JP" altLang="ja-JP" sz="800">
            <a:solidFill>
              <a:srgbClr val="FF0000"/>
            </a:solidFill>
            <a:effectLst/>
          </a:endParaRPr>
        </a:p>
      </xdr:txBody>
    </xdr:sp>
    <xdr:clientData/>
  </xdr:oneCellAnchor>
  <xdr:oneCellAnchor>
    <xdr:from>
      <xdr:col>12</xdr:col>
      <xdr:colOff>457201</xdr:colOff>
      <xdr:row>11</xdr:row>
      <xdr:rowOff>101016</xdr:rowOff>
    </xdr:from>
    <xdr:ext cx="3772354" cy="1959511"/>
    <xdr:sp macro="" textlink="">
      <xdr:nvSpPr>
        <xdr:cNvPr id="4" name="四角形吹き出し 2">
          <a:extLst>
            <a:ext uri="{FF2B5EF4-FFF2-40B4-BE49-F238E27FC236}">
              <a16:creationId xmlns:a16="http://schemas.microsoft.com/office/drawing/2014/main" id="{00000000-0008-0000-0200-000004000000}"/>
            </a:ext>
          </a:extLst>
        </xdr:cNvPr>
        <xdr:cNvSpPr/>
      </xdr:nvSpPr>
      <xdr:spPr>
        <a:xfrm>
          <a:off x="9503230" y="4270245"/>
          <a:ext cx="3772354" cy="1959511"/>
        </a:xfrm>
        <a:prstGeom prst="wedgeRectCallout">
          <a:avLst>
            <a:gd name="adj1" fmla="val -62076"/>
            <a:gd name="adj2" fmla="val -15728"/>
          </a:avLst>
        </a:prstGeom>
        <a:solidFill>
          <a:schemeClr val="accent2">
            <a:lumMod val="20000"/>
            <a:lumOff val="80000"/>
            <a:alpha val="9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eaLnBrk="1" fontAlgn="auto" latinLnBrk="0" hangingPunct="1"/>
          <a:r>
            <a:rPr lang="ja-JP" altLang="en-US" sz="1400">
              <a:solidFill>
                <a:srgbClr val="FF0000"/>
              </a:solidFill>
              <a:effectLst/>
            </a:rPr>
            <a:t>計上できる費用は補助対象事業者</a:t>
          </a:r>
          <a:r>
            <a:rPr lang="en-US" altLang="ja-JP" sz="1400">
              <a:solidFill>
                <a:srgbClr val="FF0000"/>
              </a:solidFill>
              <a:effectLst/>
            </a:rPr>
            <a:t>(</a:t>
          </a:r>
          <a:r>
            <a:rPr lang="ja-JP" altLang="en-US" sz="1400">
              <a:solidFill>
                <a:srgbClr val="FF0000"/>
              </a:solidFill>
              <a:effectLst/>
            </a:rPr>
            <a:t>企業等</a:t>
          </a:r>
          <a:r>
            <a:rPr lang="en-US" altLang="ja-JP" sz="1400">
              <a:solidFill>
                <a:srgbClr val="FF0000"/>
              </a:solidFill>
              <a:effectLst/>
            </a:rPr>
            <a:t>)</a:t>
          </a:r>
          <a:r>
            <a:rPr lang="ja-JP" altLang="en-US" sz="1400">
              <a:solidFill>
                <a:srgbClr val="FF0000"/>
              </a:solidFill>
              <a:effectLst/>
            </a:rPr>
            <a:t>が支出する費用が対象となります（高等教育機関が支出する費用では無い。）</a:t>
          </a:r>
        </a:p>
        <a:p>
          <a:pPr eaLnBrk="1" fontAlgn="auto" latinLnBrk="0" hangingPunct="1"/>
          <a:r>
            <a:rPr lang="ja-JP" altLang="en-US" sz="1400">
              <a:solidFill>
                <a:srgbClr val="FF0000"/>
              </a:solidFill>
              <a:effectLst/>
            </a:rPr>
            <a:t>また、講座設置に伴い大学へ支払う費用が、補助事業期間（交付決定日～２月末）を超えた期間の費用である場合は、補助事業期間中に関連する費用分を案分をした金額を計上してください。</a:t>
          </a:r>
        </a:p>
      </xdr:txBody>
    </xdr:sp>
    <xdr:clientData/>
  </xdr:oneCellAnchor>
  <xdr:twoCellAnchor>
    <xdr:from>
      <xdr:col>0</xdr:col>
      <xdr:colOff>97969</xdr:colOff>
      <xdr:row>5</xdr:row>
      <xdr:rowOff>152403</xdr:rowOff>
    </xdr:from>
    <xdr:to>
      <xdr:col>2</xdr:col>
      <xdr:colOff>2626778</xdr:colOff>
      <xdr:row>10</xdr:row>
      <xdr:rowOff>32660</xdr:rowOff>
    </xdr:to>
    <xdr:sp macro="" textlink="">
      <xdr:nvSpPr>
        <xdr:cNvPr id="6" name="テキスト ボックス 5">
          <a:extLst>
            <a:ext uri="{FF2B5EF4-FFF2-40B4-BE49-F238E27FC236}">
              <a16:creationId xmlns:a16="http://schemas.microsoft.com/office/drawing/2014/main" id="{00000000-0008-0000-0200-000006000000}"/>
            </a:ext>
          </a:extLst>
        </xdr:cNvPr>
        <xdr:cNvSpPr txBox="1"/>
      </xdr:nvSpPr>
      <xdr:spPr>
        <a:xfrm>
          <a:off x="97969" y="1774374"/>
          <a:ext cx="5021638" cy="2002972"/>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200">
              <a:solidFill>
                <a:srgbClr val="FF0000"/>
              </a:solidFill>
              <a:latin typeface="ＭＳ Ｐ明朝" panose="02020600040205080304" pitchFamily="18" charset="-128"/>
              <a:ea typeface="ＭＳ Ｐ明朝" panose="02020600040205080304" pitchFamily="18" charset="-128"/>
            </a:rPr>
            <a:t>※</a:t>
          </a:r>
          <a:r>
            <a:rPr kumimoji="1" lang="ja-JP" altLang="en-US" sz="1200">
              <a:solidFill>
                <a:srgbClr val="FF0000"/>
              </a:solidFill>
              <a:latin typeface="ＭＳ Ｐ明朝" panose="02020600040205080304" pitchFamily="18" charset="-128"/>
              <a:ea typeface="ＭＳ Ｐ明朝" panose="02020600040205080304" pitchFamily="18" charset="-128"/>
            </a:rPr>
            <a:t>補助対象経費は全て税抜き金額で記載すること。</a:t>
          </a:r>
        </a:p>
        <a:p>
          <a:r>
            <a:rPr kumimoji="1" lang="en-US" altLang="ja-JP" sz="1200">
              <a:solidFill>
                <a:srgbClr val="FF0000"/>
              </a:solidFill>
              <a:latin typeface="ＭＳ Ｐ明朝" panose="02020600040205080304" pitchFamily="18" charset="-128"/>
              <a:ea typeface="ＭＳ Ｐ明朝" panose="02020600040205080304" pitchFamily="18" charset="-128"/>
            </a:rPr>
            <a:t>※</a:t>
          </a:r>
          <a:r>
            <a:rPr kumimoji="1" lang="ja-JP" altLang="en-US" sz="1200">
              <a:solidFill>
                <a:srgbClr val="FF0000"/>
              </a:solidFill>
              <a:latin typeface="ＭＳ Ｐ明朝" panose="02020600040205080304" pitchFamily="18" charset="-128"/>
              <a:ea typeface="ＭＳ Ｐ明朝" panose="02020600040205080304" pitchFamily="18" charset="-128"/>
            </a:rPr>
            <a:t>金額根拠は、添付資料（見積書等）が存在する場合は、当該資料番号等を記載のこと。そうでない場合は、金額根拠を説明すること。</a:t>
          </a:r>
          <a:endParaRPr kumimoji="1" lang="en-US" altLang="ja-JP" sz="1200">
            <a:solidFill>
              <a:srgbClr val="FF0000"/>
            </a:solidFill>
            <a:latin typeface="ＭＳ Ｐ明朝" panose="02020600040205080304" pitchFamily="18" charset="-128"/>
            <a:ea typeface="ＭＳ Ｐ明朝" panose="02020600040205080304" pitchFamily="18" charset="-128"/>
          </a:endParaRPr>
        </a:p>
        <a:p>
          <a:r>
            <a:rPr kumimoji="1" lang="en-US" altLang="ja-JP" sz="1200">
              <a:solidFill>
                <a:srgbClr val="FF0000"/>
              </a:solidFill>
              <a:latin typeface="ＭＳ Ｐ明朝" panose="02020600040205080304" pitchFamily="18" charset="-128"/>
              <a:ea typeface="ＭＳ Ｐ明朝" panose="02020600040205080304" pitchFamily="18" charset="-128"/>
            </a:rPr>
            <a:t>※</a:t>
          </a:r>
          <a:r>
            <a:rPr kumimoji="1" lang="ja-JP" altLang="en-US" sz="1200">
              <a:solidFill>
                <a:srgbClr val="FF0000"/>
              </a:solidFill>
              <a:latin typeface="ＭＳ Ｐ明朝" panose="02020600040205080304" pitchFamily="18" charset="-128"/>
              <a:ea typeface="ＭＳ Ｐ明朝" panose="02020600040205080304" pitchFamily="18" charset="-128"/>
            </a:rPr>
            <a:t>人件費計上の場合、詳細内容については、①</a:t>
          </a:r>
          <a:r>
            <a:rPr kumimoji="1" lang="en-US" altLang="ja-JP" sz="1200">
              <a:solidFill>
                <a:srgbClr val="FF0000"/>
              </a:solidFill>
              <a:latin typeface="ＭＳ Ｐ明朝" panose="02020600040205080304" pitchFamily="18" charset="-128"/>
              <a:ea typeface="ＭＳ Ｐ明朝" panose="02020600040205080304" pitchFamily="18" charset="-128"/>
            </a:rPr>
            <a:t>-5</a:t>
          </a:r>
          <a:r>
            <a:rPr kumimoji="1" lang="ja-JP" altLang="en-US" sz="1200">
              <a:solidFill>
                <a:srgbClr val="FF0000"/>
              </a:solidFill>
              <a:latin typeface="ＭＳ Ｐ明朝" panose="02020600040205080304" pitchFamily="18" charset="-128"/>
              <a:ea typeface="ＭＳ Ｐ明朝" panose="02020600040205080304" pitchFamily="18" charset="-128"/>
            </a:rPr>
            <a:t>　人件費単価計算書（別添３－１）、①</a:t>
          </a:r>
          <a:r>
            <a:rPr kumimoji="1" lang="en-US" altLang="ja-JP" sz="1200">
              <a:solidFill>
                <a:srgbClr val="FF0000"/>
              </a:solidFill>
              <a:latin typeface="ＭＳ Ｐ明朝" panose="02020600040205080304" pitchFamily="18" charset="-128"/>
              <a:ea typeface="ＭＳ Ｐ明朝" panose="02020600040205080304" pitchFamily="18" charset="-128"/>
            </a:rPr>
            <a:t>-</a:t>
          </a:r>
          <a:r>
            <a:rPr kumimoji="1" lang="ja-JP" altLang="en-US" sz="1200">
              <a:solidFill>
                <a:srgbClr val="FF0000"/>
              </a:solidFill>
              <a:latin typeface="ＭＳ Ｐ明朝" panose="02020600040205080304" pitchFamily="18" charset="-128"/>
              <a:ea typeface="ＭＳ Ｐ明朝" panose="02020600040205080304" pitchFamily="18" charset="-128"/>
            </a:rPr>
            <a:t>⑥　人件費計算根拠（別添３－２）に対象者、内訳を記入する事。記入した内容が金額欄に自動反映されます。</a:t>
          </a:r>
          <a:endParaRPr kumimoji="1" lang="en-US" altLang="ja-JP" sz="1200">
            <a:solidFill>
              <a:srgbClr val="FF0000"/>
            </a:solidFill>
            <a:latin typeface="ＭＳ Ｐ明朝" panose="02020600040205080304" pitchFamily="18" charset="-128"/>
            <a:ea typeface="ＭＳ Ｐ明朝" panose="02020600040205080304" pitchFamily="18" charset="-128"/>
          </a:endParaRPr>
        </a:p>
        <a:p>
          <a:r>
            <a:rPr kumimoji="1" lang="en-US" altLang="ja-JP" sz="1200">
              <a:solidFill>
                <a:srgbClr val="FF0000"/>
              </a:solidFill>
              <a:latin typeface="ＭＳ Ｐ明朝" panose="02020600040205080304" pitchFamily="18" charset="-128"/>
              <a:ea typeface="ＭＳ Ｐ明朝" panose="02020600040205080304" pitchFamily="18" charset="-128"/>
            </a:rPr>
            <a:t>※</a:t>
          </a:r>
          <a:r>
            <a:rPr kumimoji="1" lang="ja-JP" altLang="en-US" sz="1200">
              <a:solidFill>
                <a:srgbClr val="FF0000"/>
              </a:solidFill>
              <a:latin typeface="ＭＳ Ｐ明朝" panose="02020600040205080304" pitchFamily="18" charset="-128"/>
              <a:ea typeface="ＭＳ Ｐ明朝" panose="02020600040205080304" pitchFamily="18" charset="-128"/>
            </a:rPr>
            <a:t>その他諸経費については計上可能かの確認が必要なため、計上内容について事務局に相談を行うこと。</a:t>
          </a:r>
        </a:p>
        <a:p>
          <a:r>
            <a:rPr kumimoji="1" lang="en-US" altLang="ja-JP" sz="1200">
              <a:solidFill>
                <a:srgbClr val="FF0000"/>
              </a:solidFill>
              <a:latin typeface="ＭＳ Ｐ明朝" panose="02020600040205080304" pitchFamily="18" charset="-128"/>
              <a:ea typeface="ＭＳ Ｐ明朝" panose="02020600040205080304" pitchFamily="18" charset="-128"/>
            </a:rPr>
            <a:t>※</a:t>
          </a:r>
          <a:r>
            <a:rPr kumimoji="1" lang="ja-JP" altLang="en-US" sz="1200">
              <a:solidFill>
                <a:srgbClr val="FF0000"/>
              </a:solidFill>
              <a:latin typeface="ＭＳ Ｐ明朝" panose="02020600040205080304" pitchFamily="18" charset="-128"/>
              <a:ea typeface="ＭＳ Ｐ明朝" panose="02020600040205080304" pitchFamily="18" charset="-128"/>
            </a:rPr>
            <a:t>費用内容は、発注先が異なる費用は分けて記載すること。</a:t>
          </a:r>
          <a:endParaRPr kumimoji="1" lang="en-US" altLang="ja-JP" sz="1200">
            <a:solidFill>
              <a:srgbClr val="FF0000"/>
            </a:solidFill>
            <a:latin typeface="ＭＳ Ｐ明朝" panose="02020600040205080304" pitchFamily="18" charset="-128"/>
            <a:ea typeface="ＭＳ Ｐ明朝" panose="02020600040205080304" pitchFamily="18" charset="-128"/>
          </a:endParaRPr>
        </a:p>
        <a:p>
          <a:endParaRPr kumimoji="1" lang="en-US" altLang="ja-JP" sz="1200">
            <a:solidFill>
              <a:srgbClr val="FF0000"/>
            </a:solidFill>
            <a:latin typeface="ＭＳ Ｐ明朝" panose="02020600040205080304" pitchFamily="18" charset="-128"/>
            <a:ea typeface="ＭＳ Ｐ明朝" panose="02020600040205080304" pitchFamily="18" charset="-128"/>
          </a:endParaRP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2</xdr:col>
      <xdr:colOff>0</xdr:colOff>
      <xdr:row>6</xdr:row>
      <xdr:rowOff>304800</xdr:rowOff>
    </xdr:from>
    <xdr:ext cx="2286000" cy="225703"/>
    <xdr:sp macro="" textlink="">
      <xdr:nvSpPr>
        <xdr:cNvPr id="2" name="四角形吹き出し 2">
          <a:extLst>
            <a:ext uri="{FF2B5EF4-FFF2-40B4-BE49-F238E27FC236}">
              <a16:creationId xmlns:a16="http://schemas.microsoft.com/office/drawing/2014/main" id="{00000000-0008-0000-0300-000002000000}"/>
            </a:ext>
          </a:extLst>
        </xdr:cNvPr>
        <xdr:cNvSpPr/>
      </xdr:nvSpPr>
      <xdr:spPr>
        <a:xfrm>
          <a:off x="1495425" y="1390650"/>
          <a:ext cx="2286000" cy="225703"/>
        </a:xfrm>
        <a:prstGeom prst="wedgeRectCallout">
          <a:avLst>
            <a:gd name="adj1" fmla="val 62508"/>
            <a:gd name="adj2" fmla="val -20102"/>
          </a:avLst>
        </a:prstGeom>
        <a:solidFill>
          <a:schemeClr val="accent2">
            <a:lumMod val="20000"/>
            <a:lumOff val="80000"/>
            <a:alpha val="5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rtl="0" fontAlgn="base"/>
          <a:r>
            <a:rPr kumimoji="1" lang="ja-JP" altLang="en-US" sz="800">
              <a:solidFill>
                <a:srgbClr val="FF0000"/>
              </a:solidFill>
              <a:effectLst/>
              <a:latin typeface="+mn-lt"/>
              <a:ea typeface="+mn-ea"/>
              <a:cs typeface="+mn-cs"/>
            </a:rPr>
            <a:t>別添２（事業者基本情報）の情報が反 映される。</a:t>
          </a:r>
          <a:endParaRPr lang="ja-JP" altLang="ja-JP" sz="800">
            <a:solidFill>
              <a:srgbClr val="FF0000"/>
            </a:solidFill>
            <a:effectLst/>
          </a:endParaRP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1</xdr:col>
      <xdr:colOff>72038</xdr:colOff>
      <xdr:row>0</xdr:row>
      <xdr:rowOff>94456</xdr:rowOff>
    </xdr:from>
    <xdr:to>
      <xdr:col>5</xdr:col>
      <xdr:colOff>5243285</xdr:colOff>
      <xdr:row>0</xdr:row>
      <xdr:rowOff>544292</xdr:rowOff>
    </xdr:to>
    <xdr:grpSp>
      <xdr:nvGrpSpPr>
        <xdr:cNvPr id="2" name="グループ化 1">
          <a:extLst>
            <a:ext uri="{FF2B5EF4-FFF2-40B4-BE49-F238E27FC236}">
              <a16:creationId xmlns:a16="http://schemas.microsoft.com/office/drawing/2014/main" id="{00000000-0008-0000-0500-000002000000}"/>
            </a:ext>
          </a:extLst>
        </xdr:cNvPr>
        <xdr:cNvGrpSpPr/>
      </xdr:nvGrpSpPr>
      <xdr:grpSpPr>
        <a:xfrm>
          <a:off x="151413" y="94456"/>
          <a:ext cx="10370310" cy="449836"/>
          <a:chOff x="8102938" y="5804274"/>
          <a:chExt cx="16876829" cy="330586"/>
        </a:xfrm>
      </xdr:grpSpPr>
      <xdr:sp macro="" textlink="">
        <xdr:nvSpPr>
          <xdr:cNvPr id="3" name="テキスト ボックス 2">
            <a:extLst>
              <a:ext uri="{FF2B5EF4-FFF2-40B4-BE49-F238E27FC236}">
                <a16:creationId xmlns:a16="http://schemas.microsoft.com/office/drawing/2014/main" id="{00000000-0008-0000-0500-000003000000}"/>
              </a:ext>
            </a:extLst>
          </xdr:cNvPr>
          <xdr:cNvSpPr txBox="1"/>
        </xdr:nvSpPr>
        <xdr:spPr>
          <a:xfrm>
            <a:off x="8102938" y="5804274"/>
            <a:ext cx="16876829" cy="330586"/>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2000" b="1">
                <a:latin typeface="ＭＳ Ｐ明朝" panose="02020600040205080304" pitchFamily="18" charset="-128"/>
                <a:ea typeface="ＭＳ Ｐ明朝" panose="02020600040205080304" pitchFamily="18" charset="-128"/>
              </a:rPr>
              <a:t>　　　　　　　　のセルの値は自動計算（編集不要）。</a:t>
            </a:r>
            <a:endParaRPr kumimoji="1" lang="en-US" altLang="ja-JP" sz="2000" b="1">
              <a:latin typeface="ＭＳ Ｐ明朝" panose="02020600040205080304" pitchFamily="18" charset="-128"/>
              <a:ea typeface="ＭＳ Ｐ明朝" panose="02020600040205080304" pitchFamily="18" charset="-128"/>
            </a:endParaRPr>
          </a:p>
        </xdr:txBody>
      </xdr:sp>
      <xdr:sp macro="" textlink="">
        <xdr:nvSpPr>
          <xdr:cNvPr id="4" name="正方形/長方形 3">
            <a:extLst>
              <a:ext uri="{FF2B5EF4-FFF2-40B4-BE49-F238E27FC236}">
                <a16:creationId xmlns:a16="http://schemas.microsoft.com/office/drawing/2014/main" id="{00000000-0008-0000-0500-000004000000}"/>
              </a:ext>
            </a:extLst>
          </xdr:cNvPr>
          <xdr:cNvSpPr/>
        </xdr:nvSpPr>
        <xdr:spPr>
          <a:xfrm>
            <a:off x="8328077" y="5856229"/>
            <a:ext cx="1982174" cy="240134"/>
          </a:xfrm>
          <a:prstGeom prst="rect">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ctr"/>
            <a:r>
              <a:rPr kumimoji="1" lang="ja-JP" altLang="en-US" sz="2000">
                <a:solidFill>
                  <a:sysClr val="windowText" lastClr="000000"/>
                </a:solidFill>
                <a:latin typeface="ＭＳ Ｐ明朝" panose="02020600040205080304" pitchFamily="18" charset="-128"/>
                <a:ea typeface="ＭＳ Ｐ明朝" panose="02020600040205080304" pitchFamily="18" charset="-128"/>
              </a:rPr>
              <a:t>黄色</a:t>
            </a:r>
          </a:p>
        </xdr:txBody>
      </xdr:sp>
    </xdr:grpSp>
    <xdr:clientData fPrintsWithSheet="0"/>
  </xdr:twoCellAnchor>
  <xdr:oneCellAnchor>
    <xdr:from>
      <xdr:col>1</xdr:col>
      <xdr:colOff>300989</xdr:colOff>
      <xdr:row>6</xdr:row>
      <xdr:rowOff>374558</xdr:rowOff>
    </xdr:from>
    <xdr:ext cx="3289217" cy="292452"/>
    <xdr:sp macro="" textlink="">
      <xdr:nvSpPr>
        <xdr:cNvPr id="5" name="四角形吹き出し 2">
          <a:extLst>
            <a:ext uri="{FF2B5EF4-FFF2-40B4-BE49-F238E27FC236}">
              <a16:creationId xmlns:a16="http://schemas.microsoft.com/office/drawing/2014/main" id="{00000000-0008-0000-0500-000005000000}"/>
            </a:ext>
          </a:extLst>
        </xdr:cNvPr>
        <xdr:cNvSpPr/>
      </xdr:nvSpPr>
      <xdr:spPr>
        <a:xfrm>
          <a:off x="551360" y="2268672"/>
          <a:ext cx="3289217" cy="292452"/>
        </a:xfrm>
        <a:prstGeom prst="wedgeRectCallout">
          <a:avLst>
            <a:gd name="adj1" fmla="val 90802"/>
            <a:gd name="adj2" fmla="val -5317"/>
          </a:avLst>
        </a:prstGeom>
        <a:solidFill>
          <a:schemeClr val="accent2">
            <a:lumMod val="20000"/>
            <a:lumOff val="80000"/>
            <a:alpha val="5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rtl="0" fontAlgn="base"/>
          <a:r>
            <a:rPr kumimoji="1" lang="ja-JP" altLang="en-US" sz="1200">
              <a:solidFill>
                <a:srgbClr val="FF0000"/>
              </a:solidFill>
              <a:effectLst/>
              <a:latin typeface="ＭＳ Ｐ明朝" panose="02020600040205080304" pitchFamily="18" charset="-128"/>
              <a:ea typeface="ＭＳ Ｐ明朝" panose="02020600040205080304" pitchFamily="18" charset="-128"/>
              <a:cs typeface="+mn-cs"/>
            </a:rPr>
            <a:t>別添</a:t>
          </a:r>
          <a:r>
            <a:rPr kumimoji="1" lang="en-US" altLang="ja-JP" sz="1200">
              <a:solidFill>
                <a:srgbClr val="FF0000"/>
              </a:solidFill>
              <a:effectLst/>
              <a:latin typeface="ＭＳ Ｐ明朝" panose="02020600040205080304" pitchFamily="18" charset="-128"/>
              <a:ea typeface="ＭＳ Ｐ明朝" panose="02020600040205080304" pitchFamily="18" charset="-128"/>
              <a:cs typeface="+mn-cs"/>
            </a:rPr>
            <a:t>2</a:t>
          </a:r>
          <a:r>
            <a:rPr kumimoji="1" lang="ja-JP" altLang="en-US" sz="1200">
              <a:solidFill>
                <a:srgbClr val="FF0000"/>
              </a:solidFill>
              <a:effectLst/>
              <a:latin typeface="ＭＳ Ｐ明朝" panose="02020600040205080304" pitchFamily="18" charset="-128"/>
              <a:ea typeface="ＭＳ Ｐ明朝" panose="02020600040205080304" pitchFamily="18" charset="-128"/>
              <a:cs typeface="+mn-cs"/>
            </a:rPr>
            <a:t>（事業者基本情報）の情報が反映される。</a:t>
          </a:r>
          <a:endParaRPr lang="ja-JP" altLang="ja-JP" sz="1200">
            <a:solidFill>
              <a:srgbClr val="FF0000"/>
            </a:solidFill>
            <a:effectLst/>
            <a:latin typeface="ＭＳ Ｐ明朝" panose="02020600040205080304" pitchFamily="18" charset="-128"/>
            <a:ea typeface="ＭＳ Ｐ明朝" panose="02020600040205080304" pitchFamily="18" charset="-128"/>
          </a:endParaRPr>
        </a:p>
      </xdr:txBody>
    </xdr:sp>
    <xdr:clientData/>
  </xdr:oneCellAnchor>
  <xdr:oneCellAnchor>
    <xdr:from>
      <xdr:col>1</xdr:col>
      <xdr:colOff>911679</xdr:colOff>
      <xdr:row>8</xdr:row>
      <xdr:rowOff>429079</xdr:rowOff>
    </xdr:from>
    <xdr:ext cx="2533330" cy="890354"/>
    <xdr:sp macro="" textlink="">
      <xdr:nvSpPr>
        <xdr:cNvPr id="6" name="四角形吹き出し 2">
          <a:extLst>
            <a:ext uri="{FF2B5EF4-FFF2-40B4-BE49-F238E27FC236}">
              <a16:creationId xmlns:a16="http://schemas.microsoft.com/office/drawing/2014/main" id="{00000000-0008-0000-0500-000006000000}"/>
            </a:ext>
          </a:extLst>
        </xdr:cNvPr>
        <xdr:cNvSpPr/>
      </xdr:nvSpPr>
      <xdr:spPr>
        <a:xfrm>
          <a:off x="1156608" y="3286579"/>
          <a:ext cx="2533330" cy="890354"/>
        </a:xfrm>
        <a:prstGeom prst="wedgeRectCallout">
          <a:avLst>
            <a:gd name="adj1" fmla="val -51559"/>
            <a:gd name="adj2" fmla="val 156342"/>
          </a:avLst>
        </a:prstGeom>
        <a:solidFill>
          <a:schemeClr val="accent2">
            <a:lumMod val="20000"/>
            <a:lumOff val="80000"/>
            <a:alpha val="9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oAutofit/>
        </a:bodyPr>
        <a:lstStyle/>
        <a:p>
          <a:pPr rtl="0" fontAlgn="base"/>
          <a:r>
            <a:rPr lang="ja-JP" altLang="en-US" sz="1200">
              <a:solidFill>
                <a:srgbClr val="FF0000"/>
              </a:solidFill>
              <a:latin typeface="ＭＳ Ｐ明朝" panose="02020600040205080304" pitchFamily="18" charset="-128"/>
              <a:ea typeface="ＭＳ Ｐ明朝" panose="02020600040205080304" pitchFamily="18" charset="-128"/>
            </a:rPr>
            <a:t>健保等級を適用する人件費支払対象者の氏名を記入すること。</a:t>
          </a:r>
          <a:endParaRPr lang="en-US" altLang="ja-JP" sz="1200">
            <a:solidFill>
              <a:srgbClr val="FF0000"/>
            </a:solidFill>
            <a:latin typeface="ＭＳ Ｐ明朝" panose="02020600040205080304" pitchFamily="18" charset="-128"/>
            <a:ea typeface="ＭＳ Ｐ明朝" panose="02020600040205080304" pitchFamily="18" charset="-128"/>
          </a:endParaRPr>
        </a:p>
        <a:p>
          <a:pPr rtl="0" fontAlgn="base"/>
          <a:r>
            <a:rPr kumimoji="1" lang="en-US" altLang="ja-JP" sz="1200">
              <a:solidFill>
                <a:srgbClr val="FF0000"/>
              </a:solidFill>
              <a:effectLst/>
              <a:latin typeface="ＭＳ Ｐ明朝" panose="02020600040205080304" pitchFamily="18" charset="-128"/>
              <a:ea typeface="ＭＳ Ｐ明朝" panose="02020600040205080304" pitchFamily="18" charset="-128"/>
              <a:cs typeface="+mn-cs"/>
            </a:rPr>
            <a:t>※</a:t>
          </a:r>
          <a:r>
            <a:rPr kumimoji="1" lang="ja-JP" altLang="en-US" sz="1200">
              <a:solidFill>
                <a:srgbClr val="FF0000"/>
              </a:solidFill>
              <a:effectLst/>
              <a:latin typeface="ＭＳ Ｐ明朝" panose="02020600040205080304" pitchFamily="18" charset="-128"/>
              <a:ea typeface="ＭＳ Ｐ明朝" panose="02020600040205080304" pitchFamily="18" charset="-128"/>
              <a:cs typeface="+mn-cs"/>
            </a:rPr>
            <a:t>高等教育機関側の稼働人員は人件費費目では計上できません。</a:t>
          </a:r>
        </a:p>
      </xdr:txBody>
    </xdr:sp>
    <xdr:clientData/>
  </xdr:oneCellAnchor>
  <xdr:oneCellAnchor>
    <xdr:from>
      <xdr:col>5</xdr:col>
      <xdr:colOff>14010</xdr:colOff>
      <xdr:row>19</xdr:row>
      <xdr:rowOff>3174</xdr:rowOff>
    </xdr:from>
    <xdr:ext cx="2065884" cy="701168"/>
    <xdr:sp macro="" textlink="">
      <xdr:nvSpPr>
        <xdr:cNvPr id="7" name="四角形吹き出し 2">
          <a:extLst>
            <a:ext uri="{FF2B5EF4-FFF2-40B4-BE49-F238E27FC236}">
              <a16:creationId xmlns:a16="http://schemas.microsoft.com/office/drawing/2014/main" id="{00000000-0008-0000-0500-000007000000}"/>
            </a:ext>
          </a:extLst>
        </xdr:cNvPr>
        <xdr:cNvSpPr/>
      </xdr:nvSpPr>
      <xdr:spPr>
        <a:xfrm>
          <a:off x="5375224" y="6044745"/>
          <a:ext cx="2065884" cy="701168"/>
        </a:xfrm>
        <a:prstGeom prst="wedgeRectCallout">
          <a:avLst>
            <a:gd name="adj1" fmla="val -69287"/>
            <a:gd name="adj2" fmla="val -119694"/>
          </a:avLst>
        </a:prstGeom>
        <a:solidFill>
          <a:schemeClr val="accent2">
            <a:lumMod val="20000"/>
            <a:lumOff val="80000"/>
            <a:alpha val="9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rtl="0" fontAlgn="base"/>
          <a:r>
            <a:rPr lang="ja-JP" altLang="en-US" sz="1200">
              <a:solidFill>
                <a:srgbClr val="FF0000"/>
              </a:solidFill>
              <a:latin typeface="ＭＳ Ｐ明朝" panose="02020600040205080304" pitchFamily="18" charset="-128"/>
              <a:ea typeface="ＭＳ Ｐ明朝" panose="02020600040205080304" pitchFamily="18" charset="-128"/>
            </a:rPr>
            <a:t>健保等級・賞与回数を入力 すると人件費単価が自動計 算される。 </a:t>
          </a:r>
          <a:endParaRPr kumimoji="1" lang="ja-JP" altLang="en-US" sz="1200">
            <a:solidFill>
              <a:srgbClr val="FF0000"/>
            </a:solidFill>
            <a:effectLst/>
            <a:latin typeface="ＭＳ Ｐ明朝" panose="02020600040205080304" pitchFamily="18" charset="-128"/>
            <a:ea typeface="ＭＳ Ｐ明朝" panose="02020600040205080304" pitchFamily="18" charset="-128"/>
            <a:cs typeface="+mn-cs"/>
          </a:endParaRPr>
        </a:p>
      </xdr:txBody>
    </xdr:sp>
    <xdr:clientData/>
  </xdr:oneCellAnchor>
  <xdr:oneCellAnchor>
    <xdr:from>
      <xdr:col>1</xdr:col>
      <xdr:colOff>95249</xdr:colOff>
      <xdr:row>20</xdr:row>
      <xdr:rowOff>47334</xdr:rowOff>
    </xdr:from>
    <xdr:ext cx="2536530" cy="492571"/>
    <xdr:sp macro="" textlink="">
      <xdr:nvSpPr>
        <xdr:cNvPr id="8" name="四角形吹き出し 2">
          <a:extLst>
            <a:ext uri="{FF2B5EF4-FFF2-40B4-BE49-F238E27FC236}">
              <a16:creationId xmlns:a16="http://schemas.microsoft.com/office/drawing/2014/main" id="{00000000-0008-0000-0500-000008000000}"/>
            </a:ext>
          </a:extLst>
        </xdr:cNvPr>
        <xdr:cNvSpPr/>
      </xdr:nvSpPr>
      <xdr:spPr>
        <a:xfrm>
          <a:off x="340178" y="6333834"/>
          <a:ext cx="2536530" cy="492571"/>
        </a:xfrm>
        <a:prstGeom prst="wedgeRectCallout">
          <a:avLst>
            <a:gd name="adj1" fmla="val 48145"/>
            <a:gd name="adj2" fmla="val -208867"/>
          </a:avLst>
        </a:prstGeom>
        <a:solidFill>
          <a:schemeClr val="accent2">
            <a:lumMod val="20000"/>
            <a:lumOff val="80000"/>
            <a:alpha val="9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rtl="0" fontAlgn="base"/>
          <a:r>
            <a:rPr lang="ja-JP" altLang="en-US" sz="1200">
              <a:solidFill>
                <a:srgbClr val="FF0000"/>
              </a:solidFill>
              <a:latin typeface="ＭＳ Ｐ明朝" panose="02020600040205080304" pitchFamily="18" charset="-128"/>
              <a:ea typeface="ＭＳ Ｐ明朝" panose="02020600040205080304" pitchFamily="18" charset="-128"/>
            </a:rPr>
            <a:t>交付申請時点で適用されている健保等級を記入すること。</a:t>
          </a:r>
          <a:endParaRPr kumimoji="1" lang="ja-JP" altLang="en-US" sz="1200">
            <a:solidFill>
              <a:srgbClr val="FF0000"/>
            </a:solidFill>
            <a:effectLst/>
            <a:latin typeface="ＭＳ Ｐ明朝" panose="02020600040205080304" pitchFamily="18" charset="-128"/>
            <a:ea typeface="ＭＳ Ｐ明朝" panose="02020600040205080304" pitchFamily="18" charset="-128"/>
            <a:cs typeface="+mn-cs"/>
          </a:endParaRPr>
        </a:p>
      </xdr:txBody>
    </xdr:sp>
    <xdr:clientData/>
  </xdr:oneCellAnchor>
  <xdr:oneCellAnchor>
    <xdr:from>
      <xdr:col>3</xdr:col>
      <xdr:colOff>503108</xdr:colOff>
      <xdr:row>11</xdr:row>
      <xdr:rowOff>120558</xdr:rowOff>
    </xdr:from>
    <xdr:ext cx="1744115" cy="292452"/>
    <xdr:sp macro="" textlink="">
      <xdr:nvSpPr>
        <xdr:cNvPr id="9" name="四角形吹き出し 2">
          <a:extLst>
            <a:ext uri="{FF2B5EF4-FFF2-40B4-BE49-F238E27FC236}">
              <a16:creationId xmlns:a16="http://schemas.microsoft.com/office/drawing/2014/main" id="{00000000-0008-0000-0500-000009000000}"/>
            </a:ext>
          </a:extLst>
        </xdr:cNvPr>
        <xdr:cNvSpPr/>
      </xdr:nvSpPr>
      <xdr:spPr>
        <a:xfrm>
          <a:off x="3646358" y="4325165"/>
          <a:ext cx="1744115" cy="292452"/>
        </a:xfrm>
        <a:prstGeom prst="wedgeRectCallout">
          <a:avLst>
            <a:gd name="adj1" fmla="val -34143"/>
            <a:gd name="adj2" fmla="val 237122"/>
          </a:avLst>
        </a:prstGeom>
        <a:solidFill>
          <a:schemeClr val="accent2">
            <a:lumMod val="20000"/>
            <a:lumOff val="80000"/>
            <a:alpha val="9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rtl="0" fontAlgn="base"/>
          <a:r>
            <a:rPr lang="ja-JP" altLang="en-US" sz="1200">
              <a:solidFill>
                <a:srgbClr val="FF0000"/>
              </a:solidFill>
              <a:latin typeface="ＭＳ Ｐ明朝" panose="02020600040205080304" pitchFamily="18" charset="-128"/>
              <a:ea typeface="ＭＳ Ｐ明朝" panose="02020600040205080304" pitchFamily="18" charset="-128"/>
            </a:rPr>
            <a:t>賞与回数を記入すること。 </a:t>
          </a:r>
          <a:endParaRPr kumimoji="1" lang="ja-JP" altLang="en-US" sz="1200">
            <a:solidFill>
              <a:srgbClr val="FF0000"/>
            </a:solidFill>
            <a:effectLst/>
            <a:latin typeface="ＭＳ Ｐ明朝" panose="02020600040205080304" pitchFamily="18" charset="-128"/>
            <a:ea typeface="ＭＳ Ｐ明朝" panose="02020600040205080304" pitchFamily="18" charset="-128"/>
            <a:cs typeface="+mn-cs"/>
          </a:endParaRPr>
        </a:p>
      </xdr:txBody>
    </xdr:sp>
    <xdr:clientData/>
  </xdr:oneCellAnchor>
  <xdr:oneCellAnchor>
    <xdr:from>
      <xdr:col>5</xdr:col>
      <xdr:colOff>2818400</xdr:colOff>
      <xdr:row>18</xdr:row>
      <xdr:rowOff>128839</xdr:rowOff>
    </xdr:from>
    <xdr:ext cx="2027464" cy="701168"/>
    <xdr:sp macro="" textlink="">
      <xdr:nvSpPr>
        <xdr:cNvPr id="10" name="四角形吹き出し 2">
          <a:extLst>
            <a:ext uri="{FF2B5EF4-FFF2-40B4-BE49-F238E27FC236}">
              <a16:creationId xmlns:a16="http://schemas.microsoft.com/office/drawing/2014/main" id="{00000000-0008-0000-0500-00000A000000}"/>
            </a:ext>
          </a:extLst>
        </xdr:cNvPr>
        <xdr:cNvSpPr/>
      </xdr:nvSpPr>
      <xdr:spPr>
        <a:xfrm>
          <a:off x="8179614" y="5925482"/>
          <a:ext cx="2027464" cy="701168"/>
        </a:xfrm>
        <a:prstGeom prst="wedgeRectCallout">
          <a:avLst>
            <a:gd name="adj1" fmla="val -51458"/>
            <a:gd name="adj2" fmla="val -119694"/>
          </a:avLst>
        </a:prstGeom>
        <a:solidFill>
          <a:schemeClr val="accent2">
            <a:lumMod val="20000"/>
            <a:lumOff val="80000"/>
            <a:alpha val="9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rtl="0" fontAlgn="base"/>
          <a:r>
            <a:rPr lang="ja-JP" altLang="en-US" sz="1200">
              <a:solidFill>
                <a:srgbClr val="FF0000"/>
              </a:solidFill>
              <a:latin typeface="ＭＳ Ｐ明朝" panose="02020600040205080304" pitchFamily="18" charset="-128"/>
              <a:ea typeface="ＭＳ Ｐ明朝" panose="02020600040205080304" pitchFamily="18" charset="-128"/>
            </a:rPr>
            <a:t>記入内容になんらかの説明 が必要な場合は備考欄にて 説明すること。 </a:t>
          </a:r>
          <a:endParaRPr kumimoji="1" lang="ja-JP" altLang="en-US" sz="1200">
            <a:solidFill>
              <a:srgbClr val="FF0000"/>
            </a:solidFill>
            <a:effectLst/>
            <a:latin typeface="ＭＳ Ｐ明朝" panose="02020600040205080304" pitchFamily="18" charset="-128"/>
            <a:ea typeface="ＭＳ Ｐ明朝" panose="02020600040205080304" pitchFamily="18" charset="-128"/>
            <a:cs typeface="+mn-cs"/>
          </a:endParaRPr>
        </a:p>
      </xdr:txBody>
    </xdr:sp>
    <xdr:clientData/>
  </xdr:oneCellAnchor>
  <xdr:oneCellAnchor>
    <xdr:from>
      <xdr:col>4</xdr:col>
      <xdr:colOff>859723</xdr:colOff>
      <xdr:row>47</xdr:row>
      <xdr:rowOff>108568</xdr:rowOff>
    </xdr:from>
    <xdr:ext cx="2566729" cy="492571"/>
    <xdr:sp macro="" textlink="">
      <xdr:nvSpPr>
        <xdr:cNvPr id="11" name="四角形吹き出し 2">
          <a:extLst>
            <a:ext uri="{FF2B5EF4-FFF2-40B4-BE49-F238E27FC236}">
              <a16:creationId xmlns:a16="http://schemas.microsoft.com/office/drawing/2014/main" id="{00000000-0008-0000-0500-00000B000000}"/>
            </a:ext>
          </a:extLst>
        </xdr:cNvPr>
        <xdr:cNvSpPr/>
      </xdr:nvSpPr>
      <xdr:spPr>
        <a:xfrm>
          <a:off x="5064330" y="12599925"/>
          <a:ext cx="2566729" cy="492571"/>
        </a:xfrm>
        <a:prstGeom prst="wedgeRectCallout">
          <a:avLst>
            <a:gd name="adj1" fmla="val -59305"/>
            <a:gd name="adj2" fmla="val -153112"/>
          </a:avLst>
        </a:prstGeom>
        <a:solidFill>
          <a:schemeClr val="accent2">
            <a:lumMod val="20000"/>
            <a:lumOff val="80000"/>
            <a:alpha val="9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rtl="0" fontAlgn="base"/>
          <a:r>
            <a:rPr lang="ja-JP" altLang="en-US" sz="1200">
              <a:solidFill>
                <a:srgbClr val="FF0000"/>
              </a:solidFill>
              <a:latin typeface="ＭＳ Ｐ明朝" panose="02020600040205080304" pitchFamily="18" charset="-128"/>
              <a:ea typeface="ＭＳ Ｐ明朝" panose="02020600040205080304" pitchFamily="18" charset="-128"/>
            </a:rPr>
            <a:t>給与額を入力すると人件費単価が自動計算される。</a:t>
          </a:r>
          <a:endParaRPr kumimoji="1" lang="ja-JP" altLang="en-US" sz="1200">
            <a:solidFill>
              <a:srgbClr val="FF0000"/>
            </a:solidFill>
            <a:effectLst/>
            <a:latin typeface="ＭＳ Ｐ明朝" panose="02020600040205080304" pitchFamily="18" charset="-128"/>
            <a:ea typeface="ＭＳ Ｐ明朝" panose="02020600040205080304" pitchFamily="18" charset="-128"/>
            <a:cs typeface="+mn-cs"/>
          </a:endParaRPr>
        </a:p>
      </xdr:txBody>
    </xdr:sp>
    <xdr:clientData/>
  </xdr:oneCellAnchor>
  <xdr:oneCellAnchor>
    <xdr:from>
      <xdr:col>1</xdr:col>
      <xdr:colOff>95249</xdr:colOff>
      <xdr:row>46</xdr:row>
      <xdr:rowOff>88018</xdr:rowOff>
    </xdr:from>
    <xdr:ext cx="2825339" cy="892809"/>
    <xdr:sp macro="" textlink="">
      <xdr:nvSpPr>
        <xdr:cNvPr id="12" name="四角形吹き出し 2">
          <a:extLst>
            <a:ext uri="{FF2B5EF4-FFF2-40B4-BE49-F238E27FC236}">
              <a16:creationId xmlns:a16="http://schemas.microsoft.com/office/drawing/2014/main" id="{00000000-0008-0000-0500-00000C000000}"/>
            </a:ext>
          </a:extLst>
        </xdr:cNvPr>
        <xdr:cNvSpPr/>
      </xdr:nvSpPr>
      <xdr:spPr>
        <a:xfrm>
          <a:off x="340178" y="12334447"/>
          <a:ext cx="2825339" cy="892809"/>
        </a:xfrm>
        <a:prstGeom prst="wedgeRectCallout">
          <a:avLst>
            <a:gd name="adj1" fmla="val 31584"/>
            <a:gd name="adj2" fmla="val -72782"/>
          </a:avLst>
        </a:prstGeom>
        <a:solidFill>
          <a:schemeClr val="accent2">
            <a:lumMod val="20000"/>
            <a:lumOff val="80000"/>
            <a:alpha val="9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rtl="0" fontAlgn="base"/>
          <a:r>
            <a:rPr lang="ja-JP" altLang="en-US" sz="1200">
              <a:solidFill>
                <a:srgbClr val="FF0000"/>
              </a:solidFill>
              <a:latin typeface="ＭＳ Ｐ明朝" panose="02020600040205080304" pitchFamily="18" charset="-128"/>
              <a:ea typeface="ＭＳ Ｐ明朝" panose="02020600040205080304" pitchFamily="18" charset="-128"/>
            </a:rPr>
            <a:t>給与支払額のうち基本給、家族手当、住居手当、法定 福利費（事業主負担分）、管理職手当（技能職に対する 手当を含む）、通勤手当、賞与のみ。</a:t>
          </a:r>
          <a:endParaRPr kumimoji="1" lang="ja-JP" altLang="en-US" sz="1200">
            <a:solidFill>
              <a:srgbClr val="FF0000"/>
            </a:solidFill>
            <a:effectLst/>
            <a:latin typeface="ＭＳ Ｐ明朝" panose="02020600040205080304" pitchFamily="18" charset="-128"/>
            <a:ea typeface="ＭＳ Ｐ明朝" panose="02020600040205080304" pitchFamily="18" charset="-128"/>
            <a:cs typeface="+mn-cs"/>
          </a:endParaRPr>
        </a:p>
      </xdr:txBody>
    </xdr:sp>
    <xdr:clientData/>
  </xdr:oneCellAnchor>
  <xdr:oneCellAnchor>
    <xdr:from>
      <xdr:col>4</xdr:col>
      <xdr:colOff>485188</xdr:colOff>
      <xdr:row>39</xdr:row>
      <xdr:rowOff>84298</xdr:rowOff>
    </xdr:from>
    <xdr:ext cx="2879766" cy="492571"/>
    <xdr:sp macro="" textlink="">
      <xdr:nvSpPr>
        <xdr:cNvPr id="13" name="四角形吹き出し 2">
          <a:extLst>
            <a:ext uri="{FF2B5EF4-FFF2-40B4-BE49-F238E27FC236}">
              <a16:creationId xmlns:a16="http://schemas.microsoft.com/office/drawing/2014/main" id="{00000000-0008-0000-0500-00000D000000}"/>
            </a:ext>
          </a:extLst>
        </xdr:cNvPr>
        <xdr:cNvSpPr/>
      </xdr:nvSpPr>
      <xdr:spPr>
        <a:xfrm>
          <a:off x="4689795" y="10738691"/>
          <a:ext cx="2879766" cy="492571"/>
        </a:xfrm>
        <a:prstGeom prst="wedgeRectCallout">
          <a:avLst>
            <a:gd name="adj1" fmla="val -79748"/>
            <a:gd name="adj2" fmla="val 16463"/>
          </a:avLst>
        </a:prstGeom>
        <a:solidFill>
          <a:schemeClr val="accent2">
            <a:lumMod val="20000"/>
            <a:lumOff val="80000"/>
            <a:alpha val="9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rtl="0" fontAlgn="base"/>
          <a:r>
            <a:rPr lang="ja-JP" altLang="en-US" sz="1200">
              <a:solidFill>
                <a:srgbClr val="FF0000"/>
              </a:solidFill>
              <a:latin typeface="ＭＳ Ｐ明朝" panose="02020600040205080304" pitchFamily="18" charset="-128"/>
              <a:ea typeface="ＭＳ Ｐ明朝" panose="02020600040205080304" pitchFamily="18" charset="-128"/>
            </a:rPr>
            <a:t>月給の場合は月給額を、年俸の場合は、 年俸</a:t>
          </a:r>
          <a:r>
            <a:rPr lang="en-US" altLang="ja-JP" sz="1200">
              <a:solidFill>
                <a:srgbClr val="FF0000"/>
              </a:solidFill>
              <a:latin typeface="ＭＳ Ｐ明朝" panose="02020600040205080304" pitchFamily="18" charset="-128"/>
              <a:ea typeface="ＭＳ Ｐ明朝" panose="02020600040205080304" pitchFamily="18" charset="-128"/>
            </a:rPr>
            <a:t>÷</a:t>
          </a:r>
          <a:r>
            <a:rPr lang="ja-JP" altLang="en-US" sz="1200">
              <a:solidFill>
                <a:srgbClr val="FF0000"/>
              </a:solidFill>
              <a:latin typeface="ＭＳ Ｐ明朝" panose="02020600040205080304" pitchFamily="18" charset="-128"/>
              <a:ea typeface="ＭＳ Ｐ明朝" panose="02020600040205080304" pitchFamily="18" charset="-128"/>
            </a:rPr>
            <a:t>１２の金額を記入すること。 </a:t>
          </a:r>
          <a:endParaRPr kumimoji="1" lang="ja-JP" altLang="en-US" sz="1200">
            <a:solidFill>
              <a:srgbClr val="FF0000"/>
            </a:solidFill>
            <a:effectLst/>
            <a:latin typeface="ＭＳ Ｐ明朝" panose="02020600040205080304" pitchFamily="18" charset="-128"/>
            <a:ea typeface="ＭＳ Ｐ明朝" panose="02020600040205080304" pitchFamily="18" charset="-128"/>
            <a:cs typeface="+mn-cs"/>
          </a:endParaRPr>
        </a:p>
      </xdr:txBody>
    </xdr:sp>
    <xdr:clientData/>
  </xdr:oneCellAnchor>
  <xdr:oneCellAnchor>
    <xdr:from>
      <xdr:col>5</xdr:col>
      <xdr:colOff>2525087</xdr:colOff>
      <xdr:row>39</xdr:row>
      <xdr:rowOff>81643</xdr:rowOff>
    </xdr:from>
    <xdr:ext cx="2546937" cy="492571"/>
    <xdr:sp macro="" textlink="">
      <xdr:nvSpPr>
        <xdr:cNvPr id="14" name="四角形吹き出し 2">
          <a:extLst>
            <a:ext uri="{FF2B5EF4-FFF2-40B4-BE49-F238E27FC236}">
              <a16:creationId xmlns:a16="http://schemas.microsoft.com/office/drawing/2014/main" id="{00000000-0008-0000-0500-00000E000000}"/>
            </a:ext>
          </a:extLst>
        </xdr:cNvPr>
        <xdr:cNvSpPr/>
      </xdr:nvSpPr>
      <xdr:spPr>
        <a:xfrm>
          <a:off x="7886301" y="10736036"/>
          <a:ext cx="2546937" cy="492571"/>
        </a:xfrm>
        <a:prstGeom prst="wedgeRectCallout">
          <a:avLst>
            <a:gd name="adj1" fmla="val -49857"/>
            <a:gd name="adj2" fmla="val 140847"/>
          </a:avLst>
        </a:prstGeom>
        <a:solidFill>
          <a:schemeClr val="accent2">
            <a:lumMod val="20000"/>
            <a:lumOff val="80000"/>
            <a:alpha val="9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rtl="0" fontAlgn="base"/>
          <a:r>
            <a:rPr lang="ja-JP" altLang="en-US" sz="1200">
              <a:solidFill>
                <a:srgbClr val="FF0000"/>
              </a:solidFill>
              <a:latin typeface="ＭＳ Ｐ明朝" panose="02020600040205080304" pitchFamily="18" charset="-128"/>
              <a:ea typeface="ＭＳ Ｐ明朝" panose="02020600040205080304" pitchFamily="18" charset="-128"/>
            </a:rPr>
            <a:t>年俸の場合など、月給額の計算の根拠を記入すること。 </a:t>
          </a:r>
          <a:endParaRPr kumimoji="1" lang="ja-JP" altLang="en-US" sz="1200">
            <a:solidFill>
              <a:srgbClr val="FF0000"/>
            </a:solidFill>
            <a:effectLst/>
            <a:latin typeface="ＭＳ Ｐ明朝" panose="02020600040205080304" pitchFamily="18" charset="-128"/>
            <a:ea typeface="ＭＳ Ｐ明朝" panose="02020600040205080304" pitchFamily="18" charset="-128"/>
            <a:cs typeface="+mn-cs"/>
          </a:endParaRPr>
        </a:p>
      </xdr:txBody>
    </xdr:sp>
    <xdr:clientData/>
  </xdr:oneCellAnchor>
  <xdr:oneCellAnchor>
    <xdr:from>
      <xdr:col>3</xdr:col>
      <xdr:colOff>999686</xdr:colOff>
      <xdr:row>56</xdr:row>
      <xdr:rowOff>83640</xdr:rowOff>
    </xdr:from>
    <xdr:ext cx="2978727" cy="492571"/>
    <xdr:sp macro="" textlink="">
      <xdr:nvSpPr>
        <xdr:cNvPr id="15" name="四角形吹き出し 2">
          <a:extLst>
            <a:ext uri="{FF2B5EF4-FFF2-40B4-BE49-F238E27FC236}">
              <a16:creationId xmlns:a16="http://schemas.microsoft.com/office/drawing/2014/main" id="{00000000-0008-0000-0500-00000F000000}"/>
            </a:ext>
          </a:extLst>
        </xdr:cNvPr>
        <xdr:cNvSpPr/>
      </xdr:nvSpPr>
      <xdr:spPr>
        <a:xfrm>
          <a:off x="4142936" y="14643283"/>
          <a:ext cx="2978727" cy="492571"/>
        </a:xfrm>
        <a:prstGeom prst="wedgeRectCallout">
          <a:avLst>
            <a:gd name="adj1" fmla="val -55306"/>
            <a:gd name="adj2" fmla="val 76045"/>
          </a:avLst>
        </a:prstGeom>
        <a:solidFill>
          <a:schemeClr val="accent2">
            <a:lumMod val="20000"/>
            <a:lumOff val="80000"/>
            <a:alpha val="9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rtl="0" fontAlgn="base"/>
          <a:r>
            <a:rPr lang="ja-JP" altLang="en-US" sz="1200">
              <a:solidFill>
                <a:srgbClr val="FF0000"/>
              </a:solidFill>
              <a:latin typeface="ＭＳ Ｐ明朝" panose="02020600040205080304" pitchFamily="18" charset="-128"/>
              <a:ea typeface="ＭＳ Ｐ明朝" panose="02020600040205080304" pitchFamily="18" charset="-128"/>
            </a:rPr>
            <a:t>就業規則または個別の労働契約で定め られた所定労働時間を記入すること。 </a:t>
          </a:r>
          <a:endParaRPr kumimoji="1" lang="ja-JP" altLang="en-US" sz="1200">
            <a:solidFill>
              <a:srgbClr val="FF0000"/>
            </a:solidFill>
            <a:effectLst/>
            <a:latin typeface="ＭＳ Ｐ明朝" panose="02020600040205080304" pitchFamily="18" charset="-128"/>
            <a:ea typeface="ＭＳ Ｐ明朝" panose="02020600040205080304" pitchFamily="18" charset="-128"/>
            <a:cs typeface="+mn-cs"/>
          </a:endParaRPr>
        </a:p>
      </xdr:txBody>
    </xdr:sp>
    <xdr:clientData/>
  </xdr:oneCellAnchor>
  <xdr:oneCellAnchor>
    <xdr:from>
      <xdr:col>4</xdr:col>
      <xdr:colOff>20204</xdr:colOff>
      <xdr:row>63</xdr:row>
      <xdr:rowOff>203564</xdr:rowOff>
    </xdr:from>
    <xdr:ext cx="2879766" cy="492571"/>
    <xdr:sp macro="" textlink="">
      <xdr:nvSpPr>
        <xdr:cNvPr id="16" name="四角形吹き出し 2">
          <a:extLst>
            <a:ext uri="{FF2B5EF4-FFF2-40B4-BE49-F238E27FC236}">
              <a16:creationId xmlns:a16="http://schemas.microsoft.com/office/drawing/2014/main" id="{00000000-0008-0000-0500-000010000000}"/>
            </a:ext>
          </a:extLst>
        </xdr:cNvPr>
        <xdr:cNvSpPr/>
      </xdr:nvSpPr>
      <xdr:spPr>
        <a:xfrm>
          <a:off x="4224811" y="16355243"/>
          <a:ext cx="2879766" cy="492571"/>
        </a:xfrm>
        <a:prstGeom prst="wedgeRectCallout">
          <a:avLst>
            <a:gd name="adj1" fmla="val -23705"/>
            <a:gd name="adj2" fmla="val -141939"/>
          </a:avLst>
        </a:prstGeom>
        <a:solidFill>
          <a:schemeClr val="accent2">
            <a:lumMod val="20000"/>
            <a:lumOff val="80000"/>
            <a:alpha val="9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rtl="0" fontAlgn="base"/>
          <a:r>
            <a:rPr lang="ja-JP" altLang="en-US" sz="1200">
              <a:solidFill>
                <a:srgbClr val="FF0000"/>
              </a:solidFill>
              <a:latin typeface="ＭＳ Ｐ明朝" panose="02020600040205080304" pitchFamily="18" charset="-128"/>
              <a:ea typeface="ＭＳ Ｐ明朝" panose="02020600040205080304" pitchFamily="18" charset="-128"/>
            </a:rPr>
            <a:t>給与額を入力すると人件費単価が自動計算される。 </a:t>
          </a:r>
          <a:endParaRPr kumimoji="1" lang="ja-JP" altLang="en-US" sz="1200">
            <a:solidFill>
              <a:srgbClr val="FF0000"/>
            </a:solidFill>
            <a:effectLst/>
            <a:latin typeface="ＭＳ Ｐ明朝" panose="02020600040205080304" pitchFamily="18" charset="-128"/>
            <a:ea typeface="ＭＳ Ｐ明朝" panose="02020600040205080304" pitchFamily="18" charset="-128"/>
            <a:cs typeface="+mn-cs"/>
          </a:endParaRPr>
        </a:p>
      </xdr:txBody>
    </xdr:sp>
    <xdr:clientData/>
  </xdr:oneCellAnchor>
  <xdr:oneCellAnchor>
    <xdr:from>
      <xdr:col>1</xdr:col>
      <xdr:colOff>98425</xdr:colOff>
      <xdr:row>63</xdr:row>
      <xdr:rowOff>208801</xdr:rowOff>
    </xdr:from>
    <xdr:ext cx="2966357" cy="892809"/>
    <xdr:sp macro="" textlink="">
      <xdr:nvSpPr>
        <xdr:cNvPr id="17" name="四角形吹き出し 2">
          <a:extLst>
            <a:ext uri="{FF2B5EF4-FFF2-40B4-BE49-F238E27FC236}">
              <a16:creationId xmlns:a16="http://schemas.microsoft.com/office/drawing/2014/main" id="{00000000-0008-0000-0500-000011000000}"/>
            </a:ext>
          </a:extLst>
        </xdr:cNvPr>
        <xdr:cNvSpPr/>
      </xdr:nvSpPr>
      <xdr:spPr>
        <a:xfrm>
          <a:off x="343354" y="16360480"/>
          <a:ext cx="2966357" cy="892809"/>
        </a:xfrm>
        <a:prstGeom prst="wedgeRectCallout">
          <a:avLst>
            <a:gd name="adj1" fmla="val 40518"/>
            <a:gd name="adj2" fmla="val -105203"/>
          </a:avLst>
        </a:prstGeom>
        <a:solidFill>
          <a:schemeClr val="accent2">
            <a:lumMod val="20000"/>
            <a:lumOff val="80000"/>
            <a:alpha val="9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rtl="0" fontAlgn="base"/>
          <a:r>
            <a:rPr lang="ja-JP" altLang="en-US" sz="1200">
              <a:solidFill>
                <a:srgbClr val="FF0000"/>
              </a:solidFill>
              <a:latin typeface="ＭＳ Ｐ明朝" panose="02020600040205080304" pitchFamily="18" charset="-128"/>
              <a:ea typeface="ＭＳ Ｐ明朝" panose="02020600040205080304" pitchFamily="18" charset="-128"/>
            </a:rPr>
            <a:t>給与支払額のうち基本給、家族手当、住居手当、法定 福利費（事業主負担分）、管理職手当（技能職に対する手当を含む）、通勤手当、賞与のみ。 </a:t>
          </a:r>
          <a:endParaRPr kumimoji="1" lang="ja-JP" altLang="en-US" sz="1200">
            <a:solidFill>
              <a:srgbClr val="FF0000"/>
            </a:solidFill>
            <a:effectLst/>
            <a:latin typeface="ＭＳ Ｐ明朝" panose="02020600040205080304" pitchFamily="18" charset="-128"/>
            <a:ea typeface="ＭＳ Ｐ明朝" panose="02020600040205080304" pitchFamily="18" charset="-128"/>
            <a:cs typeface="+mn-cs"/>
          </a:endParaRPr>
        </a:p>
      </xdr:txBody>
    </xdr:sp>
    <xdr:clientData/>
  </xdr:oneCellAnchor>
  <xdr:oneCellAnchor>
    <xdr:from>
      <xdr:col>5</xdr:col>
      <xdr:colOff>2092315</xdr:colOff>
      <xdr:row>64</xdr:row>
      <xdr:rowOff>77833</xdr:rowOff>
    </xdr:from>
    <xdr:ext cx="2879766" cy="292452"/>
    <xdr:sp macro="" textlink="">
      <xdr:nvSpPr>
        <xdr:cNvPr id="18" name="四角形吹き出し 2">
          <a:extLst>
            <a:ext uri="{FF2B5EF4-FFF2-40B4-BE49-F238E27FC236}">
              <a16:creationId xmlns:a16="http://schemas.microsoft.com/office/drawing/2014/main" id="{00000000-0008-0000-0500-000012000000}"/>
            </a:ext>
          </a:extLst>
        </xdr:cNvPr>
        <xdr:cNvSpPr/>
      </xdr:nvSpPr>
      <xdr:spPr>
        <a:xfrm>
          <a:off x="7453529" y="16474440"/>
          <a:ext cx="2879766" cy="292452"/>
        </a:xfrm>
        <a:prstGeom prst="wedgeRectCallout">
          <a:avLst>
            <a:gd name="adj1" fmla="val -30793"/>
            <a:gd name="adj2" fmla="val -245967"/>
          </a:avLst>
        </a:prstGeom>
        <a:solidFill>
          <a:schemeClr val="accent2">
            <a:lumMod val="20000"/>
            <a:lumOff val="80000"/>
            <a:alpha val="9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rtl="0" fontAlgn="base"/>
          <a:r>
            <a:rPr lang="ja-JP" altLang="en-US" sz="1200">
              <a:solidFill>
                <a:srgbClr val="FF0000"/>
              </a:solidFill>
              <a:latin typeface="ＭＳ Ｐ明朝" panose="02020600040205080304" pitchFamily="18" charset="-128"/>
              <a:ea typeface="ＭＳ Ｐ明朝" panose="02020600040205080304" pitchFamily="18" charset="-128"/>
            </a:rPr>
            <a:t>日給額の算出根拠を記入すること。 </a:t>
          </a:r>
          <a:endParaRPr kumimoji="1" lang="ja-JP" altLang="en-US" sz="1200">
            <a:solidFill>
              <a:srgbClr val="FF0000"/>
            </a:solidFill>
            <a:effectLst/>
            <a:latin typeface="ＭＳ Ｐ明朝" panose="02020600040205080304" pitchFamily="18" charset="-128"/>
            <a:ea typeface="ＭＳ Ｐ明朝" panose="02020600040205080304" pitchFamily="18" charset="-128"/>
            <a:cs typeface="+mn-cs"/>
          </a:endParaRPr>
        </a:p>
      </xdr:txBody>
    </xdr:sp>
    <xdr:clientData/>
  </xdr:oneCellAnchor>
  <xdr:oneCellAnchor>
    <xdr:from>
      <xdr:col>1</xdr:col>
      <xdr:colOff>98424</xdr:colOff>
      <xdr:row>2</xdr:row>
      <xdr:rowOff>40821</xdr:rowOff>
    </xdr:from>
    <xdr:ext cx="3664786" cy="559127"/>
    <xdr:sp macro="" textlink="">
      <xdr:nvSpPr>
        <xdr:cNvPr id="19" name="テキスト ボックス 18">
          <a:extLst>
            <a:ext uri="{FF2B5EF4-FFF2-40B4-BE49-F238E27FC236}">
              <a16:creationId xmlns:a16="http://schemas.microsoft.com/office/drawing/2014/main" id="{00000000-0008-0000-0500-000013000000}"/>
            </a:ext>
          </a:extLst>
        </xdr:cNvPr>
        <xdr:cNvSpPr txBox="1"/>
      </xdr:nvSpPr>
      <xdr:spPr>
        <a:xfrm>
          <a:off x="343353" y="870857"/>
          <a:ext cx="3664786" cy="559127"/>
        </a:xfrm>
        <a:prstGeom prst="rect">
          <a:avLst/>
        </a:prstGeom>
        <a:solidFill>
          <a:schemeClr val="accent2">
            <a:lumMod val="20000"/>
            <a:lumOff val="80000"/>
          </a:schemeClr>
        </a:solidFill>
        <a:ln w="3810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a:solidFill>
                <a:srgbClr val="FF0000"/>
              </a:solidFill>
            </a:rPr>
            <a:t>人件費については、申請者</a:t>
          </a:r>
          <a:r>
            <a:rPr kumimoji="1" lang="en-US" altLang="ja-JP" sz="1400">
              <a:solidFill>
                <a:srgbClr val="FF0000"/>
              </a:solidFill>
            </a:rPr>
            <a:t>(</a:t>
          </a:r>
          <a:r>
            <a:rPr kumimoji="1" lang="ja-JP" altLang="en-US" sz="1400">
              <a:solidFill>
                <a:srgbClr val="FF0000"/>
              </a:solidFill>
            </a:rPr>
            <a:t>企業等</a:t>
          </a:r>
          <a:r>
            <a:rPr kumimoji="1" lang="en-US" altLang="ja-JP" sz="1400">
              <a:solidFill>
                <a:srgbClr val="FF0000"/>
              </a:solidFill>
            </a:rPr>
            <a:t>)</a:t>
          </a:r>
          <a:r>
            <a:rPr kumimoji="1" lang="ja-JP" altLang="en-US" sz="1400">
              <a:solidFill>
                <a:srgbClr val="FF0000"/>
              </a:solidFill>
            </a:rPr>
            <a:t>に所属し、</a:t>
          </a:r>
          <a:endParaRPr kumimoji="1" lang="en-US" altLang="ja-JP" sz="1400">
            <a:solidFill>
              <a:srgbClr val="FF0000"/>
            </a:solidFill>
          </a:endParaRPr>
        </a:p>
        <a:p>
          <a:r>
            <a:rPr kumimoji="1" lang="ja-JP" altLang="en-US" sz="1400">
              <a:solidFill>
                <a:srgbClr val="FF0000"/>
              </a:solidFill>
            </a:rPr>
            <a:t>本事業に従事を行う方が対象となります。</a:t>
          </a:r>
          <a:endParaRPr kumimoji="1" lang="en-US" altLang="ja-JP" sz="1400">
            <a:solidFill>
              <a:srgbClr val="FF0000"/>
            </a:solidFill>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2</xdr:col>
      <xdr:colOff>1045034</xdr:colOff>
      <xdr:row>12</xdr:row>
      <xdr:rowOff>362188</xdr:rowOff>
    </xdr:from>
    <xdr:ext cx="2879766" cy="492571"/>
    <xdr:sp macro="" textlink="">
      <xdr:nvSpPr>
        <xdr:cNvPr id="2" name="四角形吹き出し 2">
          <a:extLst>
            <a:ext uri="{FF2B5EF4-FFF2-40B4-BE49-F238E27FC236}">
              <a16:creationId xmlns:a16="http://schemas.microsoft.com/office/drawing/2014/main" id="{00000000-0008-0000-0600-000002000000}"/>
            </a:ext>
          </a:extLst>
        </xdr:cNvPr>
        <xdr:cNvSpPr/>
      </xdr:nvSpPr>
      <xdr:spPr>
        <a:xfrm>
          <a:off x="4898996" y="5784111"/>
          <a:ext cx="2879766" cy="492571"/>
        </a:xfrm>
        <a:prstGeom prst="wedgeRectCallout">
          <a:avLst>
            <a:gd name="adj1" fmla="val -9030"/>
            <a:gd name="adj2" fmla="val -153034"/>
          </a:avLst>
        </a:prstGeom>
        <a:solidFill>
          <a:schemeClr val="accent2">
            <a:lumMod val="20000"/>
            <a:lumOff val="80000"/>
            <a:alpha val="9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rtl="0" fontAlgn="base"/>
          <a:r>
            <a:rPr lang="ja-JP" altLang="en-US" sz="1200">
              <a:solidFill>
                <a:srgbClr val="FF0000"/>
              </a:solidFill>
              <a:latin typeface="ＭＳ Ｐ明朝" panose="02020600040205080304" pitchFamily="18" charset="-128"/>
              <a:ea typeface="ＭＳ Ｐ明朝" panose="02020600040205080304" pitchFamily="18" charset="-128"/>
            </a:rPr>
            <a:t>事業完了までに必要な工数を 「時間」単位で記入すること。 </a:t>
          </a:r>
          <a:endParaRPr kumimoji="1" lang="ja-JP" altLang="en-US" sz="1200">
            <a:solidFill>
              <a:srgbClr val="FF0000"/>
            </a:solidFill>
            <a:effectLst/>
            <a:latin typeface="ＭＳ Ｐ明朝" panose="02020600040205080304" pitchFamily="18" charset="-128"/>
            <a:ea typeface="ＭＳ Ｐ明朝" panose="02020600040205080304" pitchFamily="18" charset="-128"/>
            <a:cs typeface="+mn-cs"/>
          </a:endParaRPr>
        </a:p>
      </xdr:txBody>
    </xdr:sp>
    <xdr:clientData/>
  </xdr:oneCellAnchor>
  <xdr:oneCellAnchor>
    <xdr:from>
      <xdr:col>0</xdr:col>
      <xdr:colOff>399464</xdr:colOff>
      <xdr:row>12</xdr:row>
      <xdr:rowOff>376943</xdr:rowOff>
    </xdr:from>
    <xdr:ext cx="2879766" cy="492571"/>
    <xdr:sp macro="" textlink="">
      <xdr:nvSpPr>
        <xdr:cNvPr id="3" name="四角形吹き出し 2">
          <a:extLst>
            <a:ext uri="{FF2B5EF4-FFF2-40B4-BE49-F238E27FC236}">
              <a16:creationId xmlns:a16="http://schemas.microsoft.com/office/drawing/2014/main" id="{00000000-0008-0000-0600-000003000000}"/>
            </a:ext>
          </a:extLst>
        </xdr:cNvPr>
        <xdr:cNvSpPr/>
      </xdr:nvSpPr>
      <xdr:spPr>
        <a:xfrm>
          <a:off x="399464" y="5798866"/>
          <a:ext cx="2879766" cy="492571"/>
        </a:xfrm>
        <a:prstGeom prst="wedgeRectCallout">
          <a:avLst>
            <a:gd name="adj1" fmla="val 54787"/>
            <a:gd name="adj2" fmla="val -145957"/>
          </a:avLst>
        </a:prstGeom>
        <a:solidFill>
          <a:schemeClr val="accent2">
            <a:lumMod val="20000"/>
            <a:lumOff val="80000"/>
            <a:alpha val="9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rtl="0" fontAlgn="base"/>
          <a:r>
            <a:rPr lang="ja-JP" altLang="en-US" sz="1200">
              <a:solidFill>
                <a:srgbClr val="FF0000"/>
              </a:solidFill>
              <a:latin typeface="ＭＳ Ｐ明朝" panose="02020600040205080304" pitchFamily="18" charset="-128"/>
              <a:ea typeface="ＭＳ Ｐ明朝" panose="02020600040205080304" pitchFamily="18" charset="-128"/>
            </a:rPr>
            <a:t>人件費単価計算書に記入された人員 からプルダウンで選択すること。 </a:t>
          </a:r>
          <a:endParaRPr kumimoji="1" lang="ja-JP" altLang="en-US" sz="1200">
            <a:solidFill>
              <a:srgbClr val="FF0000"/>
            </a:solidFill>
            <a:effectLst/>
            <a:latin typeface="ＭＳ Ｐ明朝" panose="02020600040205080304" pitchFamily="18" charset="-128"/>
            <a:ea typeface="ＭＳ Ｐ明朝" panose="02020600040205080304" pitchFamily="18" charset="-128"/>
            <a:cs typeface="+mn-cs"/>
          </a:endParaRPr>
        </a:p>
      </xdr:txBody>
    </xdr:sp>
    <xdr:clientData/>
  </xdr:oneCellAnchor>
  <xdr:oneCellAnchor>
    <xdr:from>
      <xdr:col>0</xdr:col>
      <xdr:colOff>554852</xdr:colOff>
      <xdr:row>3</xdr:row>
      <xdr:rowOff>25498</xdr:rowOff>
    </xdr:from>
    <xdr:ext cx="3282723" cy="292452"/>
    <xdr:sp macro="" textlink="">
      <xdr:nvSpPr>
        <xdr:cNvPr id="4" name="四角形吹き出し 2">
          <a:extLst>
            <a:ext uri="{FF2B5EF4-FFF2-40B4-BE49-F238E27FC236}">
              <a16:creationId xmlns:a16="http://schemas.microsoft.com/office/drawing/2014/main" id="{00000000-0008-0000-0600-000004000000}"/>
            </a:ext>
          </a:extLst>
        </xdr:cNvPr>
        <xdr:cNvSpPr/>
      </xdr:nvSpPr>
      <xdr:spPr>
        <a:xfrm>
          <a:off x="554852" y="1300383"/>
          <a:ext cx="3282723" cy="292452"/>
        </a:xfrm>
        <a:prstGeom prst="wedgeRectCallout">
          <a:avLst>
            <a:gd name="adj1" fmla="val 122904"/>
            <a:gd name="adj2" fmla="val -72318"/>
          </a:avLst>
        </a:prstGeom>
        <a:solidFill>
          <a:schemeClr val="accent2">
            <a:lumMod val="20000"/>
            <a:lumOff val="80000"/>
            <a:alpha val="5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rtl="0" fontAlgn="base"/>
          <a:r>
            <a:rPr kumimoji="1" lang="ja-JP" altLang="en-US" sz="1200">
              <a:solidFill>
                <a:srgbClr val="FF0000"/>
              </a:solidFill>
              <a:effectLst/>
              <a:latin typeface="ＭＳ Ｐ明朝" panose="02020600040205080304" pitchFamily="18" charset="-128"/>
              <a:ea typeface="ＭＳ Ｐ明朝" panose="02020600040205080304" pitchFamily="18" charset="-128"/>
              <a:cs typeface="+mn-cs"/>
            </a:rPr>
            <a:t>別添１（事業者基本情報）の情報が反映される。</a:t>
          </a:r>
          <a:endParaRPr lang="ja-JP" altLang="ja-JP" sz="1200">
            <a:solidFill>
              <a:srgbClr val="FF0000"/>
            </a:solidFill>
            <a:effectLst/>
            <a:latin typeface="ＭＳ Ｐ明朝" panose="02020600040205080304" pitchFamily="18" charset="-128"/>
            <a:ea typeface="ＭＳ Ｐ明朝" panose="02020600040205080304" pitchFamily="18" charset="-128"/>
          </a:endParaRPr>
        </a:p>
      </xdr:txBody>
    </xdr:sp>
    <xdr:clientData/>
  </xdr:oneCellAnchor>
</xdr:wsDr>
</file>

<file path=xl/drawings/drawing6.xml><?xml version="1.0" encoding="utf-8"?>
<xdr:wsDr xmlns:xdr="http://schemas.openxmlformats.org/drawingml/2006/spreadsheetDrawing" xmlns:a="http://schemas.openxmlformats.org/drawingml/2006/main">
  <xdr:twoCellAnchor>
    <xdr:from>
      <xdr:col>0</xdr:col>
      <xdr:colOff>90487</xdr:colOff>
      <xdr:row>0</xdr:row>
      <xdr:rowOff>66675</xdr:rowOff>
    </xdr:from>
    <xdr:to>
      <xdr:col>4</xdr:col>
      <xdr:colOff>66675</xdr:colOff>
      <xdr:row>2</xdr:row>
      <xdr:rowOff>28927</xdr:rowOff>
    </xdr:to>
    <xdr:sp macro="" textlink="">
      <xdr:nvSpPr>
        <xdr:cNvPr id="2" name="テキスト ボックス 17">
          <a:extLst>
            <a:ext uri="{FF2B5EF4-FFF2-40B4-BE49-F238E27FC236}">
              <a16:creationId xmlns:a16="http://schemas.microsoft.com/office/drawing/2014/main" id="{00000000-0008-0000-0700-000002000000}"/>
            </a:ext>
          </a:extLst>
        </xdr:cNvPr>
        <xdr:cNvSpPr txBox="1">
          <a:spLocks noChangeArrowheads="1"/>
        </xdr:cNvSpPr>
      </xdr:nvSpPr>
      <xdr:spPr bwMode="auto">
        <a:xfrm>
          <a:off x="90487" y="66675"/>
          <a:ext cx="2414588" cy="292452"/>
        </a:xfrm>
        <a:prstGeom prst="rect">
          <a:avLst/>
        </a:prstGeom>
        <a:noFill/>
        <a:ln w="9525">
          <a:noFill/>
          <a:miter lim="800000"/>
          <a:headEnd/>
          <a:tailEnd/>
        </a:ln>
      </xdr:spPr>
      <xdr:txBody>
        <a:bodyPr wrap="square">
          <a:spAutoFit/>
        </a:bodyPr>
        <a:lstStyle>
          <a:defPPr>
            <a:defRPr lang="ja-JP"/>
          </a:defPPr>
          <a:lvl1pPr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1pPr>
          <a:lvl2pPr marL="477838" indent="-20638"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2pPr>
          <a:lvl3pPr marL="957263" indent="-42863"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3pPr>
          <a:lvl4pPr marL="1436688" indent="-65088"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4pPr>
          <a:lvl5pPr marL="1914525" indent="-85725"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5pPr>
          <a:lvl6pPr marL="2286000" algn="l" defTabSz="914400" rtl="0" eaLnBrk="1" latinLnBrk="0" hangingPunct="1">
            <a:defRPr kumimoji="1" sz="1900" kern="1200">
              <a:solidFill>
                <a:schemeClr val="tx1"/>
              </a:solidFill>
              <a:latin typeface="Arial" charset="0"/>
              <a:ea typeface="ＭＳ Ｐゴシック" pitchFamily="50" charset="-128"/>
              <a:cs typeface="+mn-cs"/>
            </a:defRPr>
          </a:lvl6pPr>
          <a:lvl7pPr marL="2743200" algn="l" defTabSz="914400" rtl="0" eaLnBrk="1" latinLnBrk="0" hangingPunct="1">
            <a:defRPr kumimoji="1" sz="1900" kern="1200">
              <a:solidFill>
                <a:schemeClr val="tx1"/>
              </a:solidFill>
              <a:latin typeface="Arial" charset="0"/>
              <a:ea typeface="ＭＳ Ｐゴシック" pitchFamily="50" charset="-128"/>
              <a:cs typeface="+mn-cs"/>
            </a:defRPr>
          </a:lvl7pPr>
          <a:lvl8pPr marL="3200400" algn="l" defTabSz="914400" rtl="0" eaLnBrk="1" latinLnBrk="0" hangingPunct="1">
            <a:defRPr kumimoji="1" sz="1900" kern="1200">
              <a:solidFill>
                <a:schemeClr val="tx1"/>
              </a:solidFill>
              <a:latin typeface="Arial" charset="0"/>
              <a:ea typeface="ＭＳ Ｐゴシック" pitchFamily="50" charset="-128"/>
              <a:cs typeface="+mn-cs"/>
            </a:defRPr>
          </a:lvl8pPr>
          <a:lvl9pPr marL="3657600" algn="l" defTabSz="914400" rtl="0" eaLnBrk="1" latinLnBrk="0" hangingPunct="1">
            <a:defRPr kumimoji="1" sz="1900" kern="1200">
              <a:solidFill>
                <a:schemeClr val="tx1"/>
              </a:solidFill>
              <a:latin typeface="Arial" charset="0"/>
              <a:ea typeface="ＭＳ Ｐゴシック" pitchFamily="50" charset="-128"/>
              <a:cs typeface="+mn-cs"/>
            </a:defRPr>
          </a:lvl9pPr>
        </a:lstStyle>
        <a:p>
          <a:r>
            <a:rPr lang="ja-JP" altLang="en-US" sz="1200">
              <a:solidFill>
                <a:prstClr val="black"/>
              </a:solidFill>
              <a:latin typeface="ＭＳ Ｐ明朝" panose="02020600040205080304" pitchFamily="18" charset="-128"/>
              <a:ea typeface="ＭＳ Ｐ明朝" panose="02020600040205080304" pitchFamily="18" charset="-128"/>
            </a:rPr>
            <a:t>支出計画の根拠がわかる資料（例）</a:t>
          </a:r>
          <a:endParaRPr lang="en-US" altLang="ja-JP" sz="1200">
            <a:solidFill>
              <a:prstClr val="black"/>
            </a:solidFill>
            <a:latin typeface="ＭＳ Ｐ明朝" panose="02020600040205080304" pitchFamily="18" charset="-128"/>
            <a:ea typeface="ＭＳ Ｐ明朝" panose="02020600040205080304" pitchFamily="18" charset="-128"/>
          </a:endParaRPr>
        </a:p>
      </xdr:txBody>
    </xdr:sp>
    <xdr:clientData/>
  </xdr:twoCellAnchor>
  <xdr:twoCellAnchor>
    <xdr:from>
      <xdr:col>0</xdr:col>
      <xdr:colOff>395287</xdr:colOff>
      <xdr:row>31</xdr:row>
      <xdr:rowOff>14276</xdr:rowOff>
    </xdr:from>
    <xdr:to>
      <xdr:col>4</xdr:col>
      <xdr:colOff>57676</xdr:colOff>
      <xdr:row>49</xdr:row>
      <xdr:rowOff>136514</xdr:rowOff>
    </xdr:to>
    <xdr:sp macro="" textlink="">
      <xdr:nvSpPr>
        <xdr:cNvPr id="3" name="メモ 2">
          <a:extLst>
            <a:ext uri="{FF2B5EF4-FFF2-40B4-BE49-F238E27FC236}">
              <a16:creationId xmlns:a16="http://schemas.microsoft.com/office/drawing/2014/main" id="{00000000-0008-0000-0700-000003000000}"/>
            </a:ext>
          </a:extLst>
        </xdr:cNvPr>
        <xdr:cNvSpPr/>
      </xdr:nvSpPr>
      <xdr:spPr bwMode="auto">
        <a:xfrm>
          <a:off x="392112" y="5030776"/>
          <a:ext cx="2103964" cy="3040063"/>
        </a:xfrm>
        <a:prstGeom prst="foldedCorner">
          <a:avLst>
            <a:gd name="adj" fmla="val 11444"/>
          </a:avLst>
        </a:prstGeom>
        <a:solidFill>
          <a:schemeClr val="bg1"/>
        </a:solidFill>
        <a:ln w="6350">
          <a:solidFill>
            <a:schemeClr val="tx1">
              <a:lumMod val="75000"/>
              <a:lumOff val="25000"/>
            </a:schemeClr>
          </a:solidFill>
          <a:round/>
          <a:headEnd/>
          <a:tailEnd/>
        </a:ln>
      </xdr:spPr>
      <xdr:txBody>
        <a:bodyPr wrap="square" rtlCol="0" anchor="t"/>
        <a:lstStyle>
          <a:defPPr>
            <a:defRPr lang="ja-JP"/>
          </a:defPPr>
          <a:lvl1pPr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1pPr>
          <a:lvl2pPr marL="477838" indent="-20638"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2pPr>
          <a:lvl3pPr marL="957263" indent="-42863"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3pPr>
          <a:lvl4pPr marL="1436688" indent="-65088"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4pPr>
          <a:lvl5pPr marL="1914525" indent="-85725"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5pPr>
          <a:lvl6pPr marL="2286000" algn="l" defTabSz="914400" rtl="0" eaLnBrk="1" latinLnBrk="0" hangingPunct="1">
            <a:defRPr kumimoji="1" sz="1900" kern="1200">
              <a:solidFill>
                <a:schemeClr val="tx1"/>
              </a:solidFill>
              <a:latin typeface="Arial" charset="0"/>
              <a:ea typeface="ＭＳ Ｐゴシック" pitchFamily="50" charset="-128"/>
              <a:cs typeface="+mn-cs"/>
            </a:defRPr>
          </a:lvl6pPr>
          <a:lvl7pPr marL="2743200" algn="l" defTabSz="914400" rtl="0" eaLnBrk="1" latinLnBrk="0" hangingPunct="1">
            <a:defRPr kumimoji="1" sz="1900" kern="1200">
              <a:solidFill>
                <a:schemeClr val="tx1"/>
              </a:solidFill>
              <a:latin typeface="Arial" charset="0"/>
              <a:ea typeface="ＭＳ Ｐゴシック" pitchFamily="50" charset="-128"/>
              <a:cs typeface="+mn-cs"/>
            </a:defRPr>
          </a:lvl7pPr>
          <a:lvl8pPr marL="3200400" algn="l" defTabSz="914400" rtl="0" eaLnBrk="1" latinLnBrk="0" hangingPunct="1">
            <a:defRPr kumimoji="1" sz="1900" kern="1200">
              <a:solidFill>
                <a:schemeClr val="tx1"/>
              </a:solidFill>
              <a:latin typeface="Arial" charset="0"/>
              <a:ea typeface="ＭＳ Ｐゴシック" pitchFamily="50" charset="-128"/>
              <a:cs typeface="+mn-cs"/>
            </a:defRPr>
          </a:lvl8pPr>
          <a:lvl9pPr marL="3657600" algn="l" defTabSz="914400" rtl="0" eaLnBrk="1" latinLnBrk="0" hangingPunct="1">
            <a:defRPr kumimoji="1" sz="1900" kern="1200">
              <a:solidFill>
                <a:schemeClr val="tx1"/>
              </a:solidFill>
              <a:latin typeface="Arial" charset="0"/>
              <a:ea typeface="ＭＳ Ｐゴシック" pitchFamily="50" charset="-128"/>
              <a:cs typeface="+mn-cs"/>
            </a:defRPr>
          </a:lvl9pPr>
        </a:lstStyle>
        <a:p>
          <a:pPr algn="ctr"/>
          <a:r>
            <a:rPr kumimoji="1" lang="ja-JP" altLang="en-US" sz="900" b="1">
              <a:latin typeface="ＭＳ Ｐ明朝" panose="02020600040205080304" pitchFamily="18" charset="-128"/>
              <a:ea typeface="ＭＳ Ｐ明朝" panose="02020600040205080304" pitchFamily="18" charset="-128"/>
            </a:rPr>
            <a:t>御見積書</a:t>
          </a:r>
          <a:endParaRPr kumimoji="1" lang="en-US" altLang="ja-JP" sz="900" b="1">
            <a:latin typeface="ＭＳ Ｐ明朝" panose="02020600040205080304" pitchFamily="18" charset="-128"/>
            <a:ea typeface="ＭＳ Ｐ明朝" panose="02020600040205080304" pitchFamily="18" charset="-128"/>
          </a:endParaRPr>
        </a:p>
        <a:p>
          <a:pPr algn="ctr"/>
          <a:endParaRPr lang="en-US" altLang="ja-JP" sz="900" b="1">
            <a:latin typeface="ＭＳ Ｐ明朝" panose="02020600040205080304" pitchFamily="18" charset="-128"/>
            <a:ea typeface="ＭＳ Ｐ明朝" panose="02020600040205080304" pitchFamily="18" charset="-128"/>
          </a:endParaRPr>
        </a:p>
        <a:p>
          <a:r>
            <a:rPr lang="ja-JP" altLang="en-US" sz="900" b="1">
              <a:latin typeface="ＭＳ Ｐ明朝" panose="02020600040205080304" pitchFamily="18" charset="-128"/>
              <a:ea typeface="ＭＳ Ｐ明朝" panose="02020600040205080304" pitchFamily="18" charset="-128"/>
            </a:rPr>
            <a:t>○○社御中</a:t>
          </a:r>
          <a:endParaRPr lang="en-US" altLang="ja-JP" sz="900" b="1">
            <a:latin typeface="ＭＳ Ｐ明朝" panose="02020600040205080304" pitchFamily="18" charset="-128"/>
            <a:ea typeface="ＭＳ Ｐ明朝" panose="02020600040205080304" pitchFamily="18" charset="-128"/>
          </a:endParaRPr>
        </a:p>
        <a:p>
          <a:pPr algn="r"/>
          <a:r>
            <a:rPr lang="ja-JP" altLang="en-US" sz="900" b="1">
              <a:latin typeface="ＭＳ Ｐ明朝" panose="02020600040205080304" pitchFamily="18" charset="-128"/>
              <a:ea typeface="ＭＳ Ｐ明朝" panose="02020600040205080304" pitchFamily="18" charset="-128"/>
            </a:rPr>
            <a:t>○年○月○日</a:t>
          </a:r>
          <a:endParaRPr lang="en-US" altLang="ja-JP" sz="900" b="1">
            <a:latin typeface="ＭＳ Ｐ明朝" panose="02020600040205080304" pitchFamily="18" charset="-128"/>
            <a:ea typeface="ＭＳ Ｐ明朝" panose="02020600040205080304" pitchFamily="18" charset="-128"/>
          </a:endParaRPr>
        </a:p>
        <a:p>
          <a:pPr algn="r"/>
          <a:r>
            <a:rPr lang="en-US" altLang="ja-JP" sz="900" b="1">
              <a:latin typeface="ＭＳ Ｐ明朝" panose="02020600040205080304" pitchFamily="18" charset="-128"/>
              <a:ea typeface="ＭＳ Ｐ明朝" panose="02020600040205080304" pitchFamily="18" charset="-128"/>
            </a:rPr>
            <a:t>XX</a:t>
          </a:r>
          <a:r>
            <a:rPr lang="ja-JP" altLang="en-US" sz="900" b="1">
              <a:latin typeface="ＭＳ Ｐ明朝" panose="02020600040205080304" pitchFamily="18" charset="-128"/>
              <a:ea typeface="ＭＳ Ｐ明朝" panose="02020600040205080304" pitchFamily="18" charset="-128"/>
            </a:rPr>
            <a:t>社営業部　</a:t>
          </a:r>
          <a:r>
            <a:rPr lang="en-US" altLang="ja-JP" sz="900" b="1">
              <a:latin typeface="ＭＳ Ｐ明朝" panose="02020600040205080304" pitchFamily="18" charset="-128"/>
              <a:ea typeface="ＭＳ Ｐ明朝" panose="02020600040205080304" pitchFamily="18" charset="-128"/>
            </a:rPr>
            <a:t>XXXX</a:t>
          </a:r>
        </a:p>
        <a:p>
          <a:pPr algn="r"/>
          <a:endParaRPr kumimoji="1" lang="en-US" altLang="ja-JP" sz="900" b="1">
            <a:latin typeface="ＭＳ Ｐ明朝" panose="02020600040205080304" pitchFamily="18" charset="-128"/>
            <a:ea typeface="ＭＳ Ｐ明朝" panose="02020600040205080304" pitchFamily="18" charset="-128"/>
          </a:endParaRPr>
        </a:p>
        <a:p>
          <a:r>
            <a:rPr lang="ja-JP" altLang="en-US" sz="900" b="1">
              <a:latin typeface="ＭＳ Ｐ明朝" panose="02020600040205080304" pitchFamily="18" charset="-128"/>
              <a:ea typeface="ＭＳ Ｐ明朝" panose="02020600040205080304" pitchFamily="18" charset="-128"/>
            </a:rPr>
            <a:t>見積合計金額（税抜）：</a:t>
          </a:r>
          <a:r>
            <a:rPr lang="en-US" altLang="ja-JP" sz="900" b="1">
              <a:latin typeface="ＭＳ Ｐ明朝" panose="02020600040205080304" pitchFamily="18" charset="-128"/>
              <a:ea typeface="ＭＳ Ｐ明朝" panose="02020600040205080304" pitchFamily="18" charset="-128"/>
            </a:rPr>
            <a:t>\ XX,XXX,XXX</a:t>
          </a:r>
        </a:p>
        <a:p>
          <a:endParaRPr kumimoji="1" lang="en-US" altLang="ja-JP" sz="900" b="1">
            <a:latin typeface="ＭＳ Ｐ明朝" panose="02020600040205080304" pitchFamily="18" charset="-128"/>
            <a:ea typeface="ＭＳ Ｐ明朝" panose="02020600040205080304" pitchFamily="18" charset="-128"/>
          </a:endParaRPr>
        </a:p>
        <a:p>
          <a:endParaRPr kumimoji="1" lang="en-US" altLang="ja-JP" sz="900" b="1">
            <a:latin typeface="ＭＳ Ｐ明朝" panose="02020600040205080304" pitchFamily="18" charset="-128"/>
            <a:ea typeface="ＭＳ Ｐ明朝" panose="02020600040205080304" pitchFamily="18" charset="-128"/>
          </a:endParaRPr>
        </a:p>
        <a:p>
          <a:pPr algn="r"/>
          <a:endParaRPr kumimoji="1" lang="en-US" altLang="ja-JP" sz="900" b="1">
            <a:latin typeface="ＭＳ Ｐ明朝" panose="02020600040205080304" pitchFamily="18" charset="-128"/>
            <a:ea typeface="ＭＳ Ｐ明朝" panose="02020600040205080304" pitchFamily="18" charset="-128"/>
          </a:endParaRPr>
        </a:p>
      </xdr:txBody>
    </xdr:sp>
    <xdr:clientData/>
  </xdr:twoCellAnchor>
  <xdr:twoCellAnchor editAs="oneCell">
    <xdr:from>
      <xdr:col>0</xdr:col>
      <xdr:colOff>504823</xdr:colOff>
      <xdr:row>39</xdr:row>
      <xdr:rowOff>112701</xdr:rowOff>
    </xdr:from>
    <xdr:to>
      <xdr:col>4</xdr:col>
      <xdr:colOff>1035</xdr:colOff>
      <xdr:row>43</xdr:row>
      <xdr:rowOff>145513</xdr:rowOff>
    </xdr:to>
    <xdr:pic>
      <xdr:nvPicPr>
        <xdr:cNvPr id="4" name="table">
          <a:extLst>
            <a:ext uri="{FF2B5EF4-FFF2-40B4-BE49-F238E27FC236}">
              <a16:creationId xmlns:a16="http://schemas.microsoft.com/office/drawing/2014/main" id="{00000000-0008-0000-0700-000004000000}"/>
            </a:ext>
          </a:extLst>
        </xdr:cNvPr>
        <xdr:cNvPicPr>
          <a:picLocks noChangeAspect="1"/>
        </xdr:cNvPicPr>
      </xdr:nvPicPr>
      <xdr:blipFill>
        <a:blip xmlns:r="http://schemas.openxmlformats.org/officeDocument/2006/relationships" r:embed="rId1"/>
        <a:stretch>
          <a:fillRect/>
        </a:stretch>
      </xdr:blipFill>
      <xdr:spPr>
        <a:xfrm>
          <a:off x="507998" y="6427776"/>
          <a:ext cx="1931437" cy="677337"/>
        </a:xfrm>
        <a:prstGeom prst="rect">
          <a:avLst/>
        </a:prstGeom>
      </xdr:spPr>
    </xdr:pic>
    <xdr:clientData/>
  </xdr:twoCellAnchor>
  <xdr:twoCellAnchor>
    <xdr:from>
      <xdr:col>6</xdr:col>
      <xdr:colOff>21937</xdr:colOff>
      <xdr:row>8</xdr:row>
      <xdr:rowOff>71426</xdr:rowOff>
    </xdr:from>
    <xdr:to>
      <xdr:col>9</xdr:col>
      <xdr:colOff>370126</xdr:colOff>
      <xdr:row>27</xdr:row>
      <xdr:rowOff>22214</xdr:rowOff>
    </xdr:to>
    <xdr:sp macro="" textlink="">
      <xdr:nvSpPr>
        <xdr:cNvPr id="5" name="メモ 13">
          <a:extLst>
            <a:ext uri="{FF2B5EF4-FFF2-40B4-BE49-F238E27FC236}">
              <a16:creationId xmlns:a16="http://schemas.microsoft.com/office/drawing/2014/main" id="{00000000-0008-0000-0700-000005000000}"/>
            </a:ext>
          </a:extLst>
        </xdr:cNvPr>
        <xdr:cNvSpPr/>
      </xdr:nvSpPr>
      <xdr:spPr bwMode="auto">
        <a:xfrm>
          <a:off x="3679537" y="1363651"/>
          <a:ext cx="2180164" cy="3030538"/>
        </a:xfrm>
        <a:prstGeom prst="foldedCorner">
          <a:avLst>
            <a:gd name="adj" fmla="val 11444"/>
          </a:avLst>
        </a:prstGeom>
        <a:solidFill>
          <a:schemeClr val="bg1"/>
        </a:solidFill>
        <a:ln w="6350">
          <a:solidFill>
            <a:schemeClr val="tx1">
              <a:lumMod val="75000"/>
              <a:lumOff val="25000"/>
            </a:schemeClr>
          </a:solidFill>
          <a:round/>
          <a:headEnd/>
          <a:tailEnd/>
        </a:ln>
      </xdr:spPr>
      <xdr:txBody>
        <a:bodyPr wrap="square" rtlCol="0" anchor="t"/>
        <a:lstStyle>
          <a:defPPr>
            <a:defRPr lang="ja-JP"/>
          </a:defPPr>
          <a:lvl1pPr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1pPr>
          <a:lvl2pPr marL="477838" indent="-20638"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2pPr>
          <a:lvl3pPr marL="957263" indent="-42863"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3pPr>
          <a:lvl4pPr marL="1436688" indent="-65088"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4pPr>
          <a:lvl5pPr marL="1914525" indent="-85725"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5pPr>
          <a:lvl6pPr marL="2286000" algn="l" defTabSz="914400" rtl="0" eaLnBrk="1" latinLnBrk="0" hangingPunct="1">
            <a:defRPr kumimoji="1" sz="1900" kern="1200">
              <a:solidFill>
                <a:schemeClr val="tx1"/>
              </a:solidFill>
              <a:latin typeface="Arial" charset="0"/>
              <a:ea typeface="ＭＳ Ｐゴシック" pitchFamily="50" charset="-128"/>
              <a:cs typeface="+mn-cs"/>
            </a:defRPr>
          </a:lvl6pPr>
          <a:lvl7pPr marL="2743200" algn="l" defTabSz="914400" rtl="0" eaLnBrk="1" latinLnBrk="0" hangingPunct="1">
            <a:defRPr kumimoji="1" sz="1900" kern="1200">
              <a:solidFill>
                <a:schemeClr val="tx1"/>
              </a:solidFill>
              <a:latin typeface="Arial" charset="0"/>
              <a:ea typeface="ＭＳ Ｐゴシック" pitchFamily="50" charset="-128"/>
              <a:cs typeface="+mn-cs"/>
            </a:defRPr>
          </a:lvl7pPr>
          <a:lvl8pPr marL="3200400" algn="l" defTabSz="914400" rtl="0" eaLnBrk="1" latinLnBrk="0" hangingPunct="1">
            <a:defRPr kumimoji="1" sz="1900" kern="1200">
              <a:solidFill>
                <a:schemeClr val="tx1"/>
              </a:solidFill>
              <a:latin typeface="Arial" charset="0"/>
              <a:ea typeface="ＭＳ Ｐゴシック" pitchFamily="50" charset="-128"/>
              <a:cs typeface="+mn-cs"/>
            </a:defRPr>
          </a:lvl8pPr>
          <a:lvl9pPr marL="3657600" algn="l" defTabSz="914400" rtl="0" eaLnBrk="1" latinLnBrk="0" hangingPunct="1">
            <a:defRPr kumimoji="1" sz="1900" kern="1200">
              <a:solidFill>
                <a:schemeClr val="tx1"/>
              </a:solidFill>
              <a:latin typeface="Arial" charset="0"/>
              <a:ea typeface="ＭＳ Ｐゴシック" pitchFamily="50" charset="-128"/>
              <a:cs typeface="+mn-cs"/>
            </a:defRPr>
          </a:lvl9pPr>
        </a:lstStyle>
        <a:p>
          <a:pPr algn="ctr"/>
          <a:r>
            <a:rPr lang="ja-JP" altLang="en-US" sz="900" b="1">
              <a:latin typeface="ＭＳ Ｐ明朝" panose="02020600040205080304" pitchFamily="18" charset="-128"/>
              <a:ea typeface="ＭＳ Ｐ明朝" panose="02020600040205080304" pitchFamily="18" charset="-128"/>
            </a:rPr>
            <a:t>○○サービス利用</a:t>
          </a:r>
          <a:endParaRPr lang="en-US" altLang="ja-JP" sz="900" b="1">
            <a:latin typeface="ＭＳ Ｐ明朝" panose="02020600040205080304" pitchFamily="18" charset="-128"/>
            <a:ea typeface="ＭＳ Ｐ明朝" panose="02020600040205080304" pitchFamily="18" charset="-128"/>
          </a:endParaRPr>
        </a:p>
        <a:p>
          <a:pPr algn="ctr"/>
          <a:r>
            <a:rPr kumimoji="1" lang="ja-JP" altLang="en-US" sz="900" b="1">
              <a:latin typeface="ＭＳ Ｐ明朝" panose="02020600040205080304" pitchFamily="18" charset="-128"/>
              <a:ea typeface="ＭＳ Ｐ明朝" panose="02020600040205080304" pitchFamily="18" charset="-128"/>
            </a:rPr>
            <a:t>価格表</a:t>
          </a:r>
          <a:endParaRPr kumimoji="1" lang="en-US" altLang="ja-JP" sz="900" b="1">
            <a:latin typeface="ＭＳ Ｐ明朝" panose="02020600040205080304" pitchFamily="18" charset="-128"/>
            <a:ea typeface="ＭＳ Ｐ明朝" panose="02020600040205080304" pitchFamily="18" charset="-128"/>
          </a:endParaRPr>
        </a:p>
        <a:p>
          <a:pPr algn="ctr"/>
          <a:endParaRPr lang="en-US" altLang="ja-JP" sz="900" b="1">
            <a:latin typeface="ＭＳ Ｐ明朝" panose="02020600040205080304" pitchFamily="18" charset="-128"/>
            <a:ea typeface="ＭＳ Ｐ明朝" panose="02020600040205080304" pitchFamily="18" charset="-128"/>
          </a:endParaRPr>
        </a:p>
        <a:p>
          <a:pPr algn="ctr"/>
          <a:endParaRPr lang="en-US" altLang="ja-JP" sz="900" b="1">
            <a:latin typeface="ＭＳ Ｐ明朝" panose="02020600040205080304" pitchFamily="18" charset="-128"/>
            <a:ea typeface="ＭＳ Ｐ明朝" panose="02020600040205080304" pitchFamily="18" charset="-128"/>
          </a:endParaRPr>
        </a:p>
        <a:p>
          <a:r>
            <a:rPr kumimoji="1" lang="ja-JP" altLang="en-US" sz="900" b="1">
              <a:latin typeface="ＭＳ Ｐ明朝" panose="02020600040205080304" pitchFamily="18" charset="-128"/>
              <a:ea typeface="ＭＳ Ｐ明朝" panose="02020600040205080304" pitchFamily="18" charset="-128"/>
            </a:rPr>
            <a:t>標準価格表</a:t>
          </a:r>
          <a:endParaRPr kumimoji="1" lang="en-US" altLang="ja-JP" sz="900" b="1">
            <a:latin typeface="ＭＳ Ｐ明朝" panose="02020600040205080304" pitchFamily="18" charset="-128"/>
            <a:ea typeface="ＭＳ Ｐ明朝" panose="02020600040205080304" pitchFamily="18" charset="-128"/>
          </a:endParaRPr>
        </a:p>
        <a:p>
          <a:pPr algn="r"/>
          <a:endParaRPr kumimoji="1" lang="en-US" altLang="ja-JP" sz="900" b="1">
            <a:latin typeface="ＭＳ Ｐ明朝" panose="02020600040205080304" pitchFamily="18" charset="-128"/>
            <a:ea typeface="ＭＳ Ｐ明朝" panose="02020600040205080304" pitchFamily="18" charset="-128"/>
          </a:endParaRPr>
        </a:p>
      </xdr:txBody>
    </xdr:sp>
    <xdr:clientData/>
  </xdr:twoCellAnchor>
  <xdr:twoCellAnchor editAs="oneCell">
    <xdr:from>
      <xdr:col>6</xdr:col>
      <xdr:colOff>131472</xdr:colOff>
      <xdr:row>13</xdr:row>
      <xdr:rowOff>169851</xdr:rowOff>
    </xdr:from>
    <xdr:to>
      <xdr:col>9</xdr:col>
      <xdr:colOff>269034</xdr:colOff>
      <xdr:row>20</xdr:row>
      <xdr:rowOff>47619</xdr:rowOff>
    </xdr:to>
    <xdr:pic>
      <xdr:nvPicPr>
        <xdr:cNvPr id="6" name="table">
          <a:extLst>
            <a:ext uri="{FF2B5EF4-FFF2-40B4-BE49-F238E27FC236}">
              <a16:creationId xmlns:a16="http://schemas.microsoft.com/office/drawing/2014/main" id="{00000000-0008-0000-0700-000006000000}"/>
            </a:ext>
          </a:extLst>
        </xdr:cNvPr>
        <xdr:cNvPicPr>
          <a:picLocks noChangeAspect="1"/>
        </xdr:cNvPicPr>
      </xdr:nvPicPr>
      <xdr:blipFill>
        <a:blip xmlns:r="http://schemas.openxmlformats.org/officeDocument/2006/relationships" r:embed="rId2"/>
        <a:stretch>
          <a:fillRect/>
        </a:stretch>
      </xdr:blipFill>
      <xdr:spPr>
        <a:xfrm>
          <a:off x="3789072" y="2265351"/>
          <a:ext cx="1966362" cy="1023943"/>
        </a:xfrm>
        <a:prstGeom prst="rect">
          <a:avLst/>
        </a:prstGeom>
      </xdr:spPr>
    </xdr:pic>
    <xdr:clientData/>
  </xdr:twoCellAnchor>
  <xdr:twoCellAnchor>
    <xdr:from>
      <xdr:col>0</xdr:col>
      <xdr:colOff>395287</xdr:colOff>
      <xdr:row>8</xdr:row>
      <xdr:rowOff>100001</xdr:rowOff>
    </xdr:from>
    <xdr:to>
      <xdr:col>4</xdr:col>
      <xdr:colOff>57676</xdr:colOff>
      <xdr:row>27</xdr:row>
      <xdr:rowOff>50789</xdr:rowOff>
    </xdr:to>
    <xdr:sp macro="" textlink="">
      <xdr:nvSpPr>
        <xdr:cNvPr id="7" name="メモ 15">
          <a:extLst>
            <a:ext uri="{FF2B5EF4-FFF2-40B4-BE49-F238E27FC236}">
              <a16:creationId xmlns:a16="http://schemas.microsoft.com/office/drawing/2014/main" id="{00000000-0008-0000-0700-000007000000}"/>
            </a:ext>
          </a:extLst>
        </xdr:cNvPr>
        <xdr:cNvSpPr/>
      </xdr:nvSpPr>
      <xdr:spPr bwMode="auto">
        <a:xfrm>
          <a:off x="392112" y="1398576"/>
          <a:ext cx="2103964" cy="3021013"/>
        </a:xfrm>
        <a:prstGeom prst="foldedCorner">
          <a:avLst>
            <a:gd name="adj" fmla="val 11444"/>
          </a:avLst>
        </a:prstGeom>
        <a:solidFill>
          <a:schemeClr val="bg1"/>
        </a:solidFill>
        <a:ln w="6350">
          <a:solidFill>
            <a:schemeClr val="tx1">
              <a:lumMod val="75000"/>
              <a:lumOff val="25000"/>
            </a:schemeClr>
          </a:solidFill>
          <a:round/>
          <a:headEnd/>
          <a:tailEnd/>
        </a:ln>
      </xdr:spPr>
      <xdr:txBody>
        <a:bodyPr wrap="square" rtlCol="0" anchor="t"/>
        <a:lstStyle>
          <a:defPPr>
            <a:defRPr lang="ja-JP"/>
          </a:defPPr>
          <a:lvl1pPr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1pPr>
          <a:lvl2pPr marL="477838" indent="-20638"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2pPr>
          <a:lvl3pPr marL="957263" indent="-42863"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3pPr>
          <a:lvl4pPr marL="1436688" indent="-65088"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4pPr>
          <a:lvl5pPr marL="1914525" indent="-85725"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5pPr>
          <a:lvl6pPr marL="2286000" algn="l" defTabSz="914400" rtl="0" eaLnBrk="1" latinLnBrk="0" hangingPunct="1">
            <a:defRPr kumimoji="1" sz="1900" kern="1200">
              <a:solidFill>
                <a:schemeClr val="tx1"/>
              </a:solidFill>
              <a:latin typeface="Arial" charset="0"/>
              <a:ea typeface="ＭＳ Ｐゴシック" pitchFamily="50" charset="-128"/>
              <a:cs typeface="+mn-cs"/>
            </a:defRPr>
          </a:lvl6pPr>
          <a:lvl7pPr marL="2743200" algn="l" defTabSz="914400" rtl="0" eaLnBrk="1" latinLnBrk="0" hangingPunct="1">
            <a:defRPr kumimoji="1" sz="1900" kern="1200">
              <a:solidFill>
                <a:schemeClr val="tx1"/>
              </a:solidFill>
              <a:latin typeface="Arial" charset="0"/>
              <a:ea typeface="ＭＳ Ｐゴシック" pitchFamily="50" charset="-128"/>
              <a:cs typeface="+mn-cs"/>
            </a:defRPr>
          </a:lvl7pPr>
          <a:lvl8pPr marL="3200400" algn="l" defTabSz="914400" rtl="0" eaLnBrk="1" latinLnBrk="0" hangingPunct="1">
            <a:defRPr kumimoji="1" sz="1900" kern="1200">
              <a:solidFill>
                <a:schemeClr val="tx1"/>
              </a:solidFill>
              <a:latin typeface="Arial" charset="0"/>
              <a:ea typeface="ＭＳ Ｐゴシック" pitchFamily="50" charset="-128"/>
              <a:cs typeface="+mn-cs"/>
            </a:defRPr>
          </a:lvl8pPr>
          <a:lvl9pPr marL="3657600" algn="l" defTabSz="914400" rtl="0" eaLnBrk="1" latinLnBrk="0" hangingPunct="1">
            <a:defRPr kumimoji="1" sz="1900" kern="1200">
              <a:solidFill>
                <a:schemeClr val="tx1"/>
              </a:solidFill>
              <a:latin typeface="Arial" charset="0"/>
              <a:ea typeface="ＭＳ Ｐゴシック" pitchFamily="50" charset="-128"/>
              <a:cs typeface="+mn-cs"/>
            </a:defRPr>
          </a:lvl9pPr>
        </a:lstStyle>
        <a:p>
          <a:pPr algn="ctr"/>
          <a:r>
            <a:rPr lang="ja-JP" altLang="en-US" sz="900" b="1">
              <a:latin typeface="ＭＳ Ｐ明朝" panose="02020600040205080304" pitchFamily="18" charset="-128"/>
              <a:ea typeface="ＭＳ Ｐ明朝" panose="02020600040205080304" pitchFamily="18" charset="-128"/>
            </a:rPr>
            <a:t>○○の費用に関する説明書</a:t>
          </a:r>
          <a:endParaRPr lang="en-US" altLang="ja-JP" sz="900" b="1">
            <a:latin typeface="ＭＳ Ｐ明朝" panose="02020600040205080304" pitchFamily="18" charset="-128"/>
            <a:ea typeface="ＭＳ Ｐ明朝" panose="02020600040205080304" pitchFamily="18" charset="-128"/>
          </a:endParaRPr>
        </a:p>
        <a:p>
          <a:endParaRPr lang="en-US" altLang="ja-JP" sz="900" b="1">
            <a:latin typeface="ＭＳ Ｐ明朝" panose="02020600040205080304" pitchFamily="18" charset="-128"/>
            <a:ea typeface="ＭＳ Ｐ明朝" panose="02020600040205080304" pitchFamily="18" charset="-128"/>
          </a:endParaRPr>
        </a:p>
        <a:p>
          <a:endParaRPr lang="en-US" altLang="ja-JP" sz="900" b="1">
            <a:latin typeface="ＭＳ Ｐ明朝" panose="02020600040205080304" pitchFamily="18" charset="-128"/>
            <a:ea typeface="ＭＳ Ｐ明朝" panose="02020600040205080304" pitchFamily="18" charset="-128"/>
          </a:endParaRPr>
        </a:p>
        <a:p>
          <a:pPr algn="r"/>
          <a:r>
            <a:rPr lang="ja-JP" altLang="en-US" sz="900">
              <a:latin typeface="ＭＳ Ｐ明朝" panose="02020600040205080304" pitchFamily="18" charset="-128"/>
              <a:ea typeface="ＭＳ Ｐ明朝" panose="02020600040205080304" pitchFamily="18" charset="-128"/>
            </a:rPr>
            <a:t>○年○月○日</a:t>
          </a:r>
          <a:endParaRPr lang="en-US" altLang="ja-JP" sz="900">
            <a:latin typeface="ＭＳ Ｐ明朝" panose="02020600040205080304" pitchFamily="18" charset="-128"/>
            <a:ea typeface="ＭＳ Ｐ明朝" panose="02020600040205080304" pitchFamily="18" charset="-128"/>
          </a:endParaRPr>
        </a:p>
        <a:p>
          <a:pPr algn="r"/>
          <a:r>
            <a:rPr lang="en-US" altLang="ja-JP" sz="900">
              <a:latin typeface="ＭＳ Ｐ明朝" panose="02020600040205080304" pitchFamily="18" charset="-128"/>
              <a:ea typeface="ＭＳ Ｐ明朝" panose="02020600040205080304" pitchFamily="18" charset="-128"/>
            </a:rPr>
            <a:t>XX</a:t>
          </a:r>
          <a:r>
            <a:rPr lang="ja-JP" altLang="en-US" sz="900">
              <a:latin typeface="ＭＳ Ｐ明朝" panose="02020600040205080304" pitchFamily="18" charset="-128"/>
              <a:ea typeface="ＭＳ Ｐ明朝" panose="02020600040205080304" pitchFamily="18" charset="-128"/>
            </a:rPr>
            <a:t>社　</a:t>
          </a:r>
          <a:r>
            <a:rPr lang="en-US" altLang="ja-JP" sz="900">
              <a:latin typeface="ＭＳ Ｐ明朝" panose="02020600040205080304" pitchFamily="18" charset="-128"/>
              <a:ea typeface="ＭＳ Ｐ明朝" panose="02020600040205080304" pitchFamily="18" charset="-128"/>
            </a:rPr>
            <a:t>XXXX</a:t>
          </a:r>
        </a:p>
        <a:p>
          <a:pPr algn="r"/>
          <a:endParaRPr kumimoji="1" lang="en-US" altLang="ja-JP" sz="900">
            <a:latin typeface="ＭＳ Ｐ明朝" panose="02020600040205080304" pitchFamily="18" charset="-128"/>
            <a:ea typeface="ＭＳ Ｐ明朝" panose="02020600040205080304" pitchFamily="18" charset="-128"/>
          </a:endParaRPr>
        </a:p>
        <a:p>
          <a:r>
            <a:rPr lang="ja-JP" altLang="en-US" sz="900">
              <a:latin typeface="ＭＳ Ｐ明朝" panose="02020600040205080304" pitchFamily="18" charset="-128"/>
              <a:ea typeface="ＭＳ Ｐ明朝" panose="02020600040205080304" pitchFamily="18" charset="-128"/>
            </a:rPr>
            <a:t>　全体設計委託にかかる補助対象経費「○○○○」については、見積もり現時点では○○により見積が取得できなかったが、下記仕様と過去実績を根拠に</a:t>
          </a:r>
          <a:r>
            <a:rPr lang="en-US" altLang="ja-JP" sz="900">
              <a:latin typeface="ＭＳ Ｐ明朝" panose="02020600040205080304" pitchFamily="18" charset="-128"/>
              <a:ea typeface="ＭＳ Ｐ明朝" panose="02020600040205080304" pitchFamily="18" charset="-128"/>
            </a:rPr>
            <a:t>…</a:t>
          </a:r>
          <a:endParaRPr kumimoji="1" lang="en-US" altLang="ja-JP" sz="900" b="1">
            <a:latin typeface="ＭＳ Ｐ明朝" panose="02020600040205080304" pitchFamily="18" charset="-128"/>
            <a:ea typeface="ＭＳ Ｐ明朝" panose="02020600040205080304" pitchFamily="18" charset="-128"/>
          </a:endParaRPr>
        </a:p>
        <a:p>
          <a:endParaRPr kumimoji="1" lang="en-US" altLang="ja-JP" sz="900" b="1">
            <a:latin typeface="ＭＳ Ｐ明朝" panose="02020600040205080304" pitchFamily="18" charset="-128"/>
            <a:ea typeface="ＭＳ Ｐ明朝" panose="02020600040205080304" pitchFamily="18" charset="-128"/>
          </a:endParaRPr>
        </a:p>
        <a:p>
          <a:r>
            <a:rPr lang="ja-JP" altLang="en-US" sz="900" b="1" u="sng">
              <a:latin typeface="ＭＳ Ｐ明朝" panose="02020600040205080304" pitchFamily="18" charset="-128"/>
              <a:ea typeface="ＭＳ Ｐ明朝" panose="02020600040205080304" pitchFamily="18" charset="-128"/>
            </a:rPr>
            <a:t>■仕様</a:t>
          </a:r>
          <a:endParaRPr lang="en-US" altLang="ja-JP" sz="900" b="1" u="sng">
            <a:latin typeface="ＭＳ Ｐ明朝" panose="02020600040205080304" pitchFamily="18" charset="-128"/>
            <a:ea typeface="ＭＳ Ｐ明朝" panose="02020600040205080304" pitchFamily="18" charset="-128"/>
          </a:endParaRPr>
        </a:p>
        <a:p>
          <a:pPr marL="171450" indent="-171450">
            <a:buFont typeface="Wingdings" panose="05000000000000000000" pitchFamily="2" charset="2"/>
            <a:buChar char="ü"/>
          </a:pPr>
          <a:r>
            <a:rPr lang="ja-JP" altLang="en-US" sz="900">
              <a:latin typeface="ＭＳ Ｐ明朝" panose="02020600040205080304" pitchFamily="18" charset="-128"/>
              <a:ea typeface="ＭＳ Ｐ明朝" panose="02020600040205080304" pitchFamily="18" charset="-128"/>
            </a:rPr>
            <a:t>○○のパーツを○セット納入</a:t>
          </a:r>
          <a:endParaRPr lang="en-US" altLang="ja-JP" sz="900">
            <a:latin typeface="ＭＳ Ｐ明朝" panose="02020600040205080304" pitchFamily="18" charset="-128"/>
            <a:ea typeface="ＭＳ Ｐ明朝" panose="02020600040205080304" pitchFamily="18" charset="-128"/>
          </a:endParaRPr>
        </a:p>
        <a:p>
          <a:pPr marL="171450" indent="-171450">
            <a:buFont typeface="Wingdings" panose="05000000000000000000" pitchFamily="2" charset="2"/>
            <a:buChar char="ü"/>
          </a:pPr>
          <a:r>
            <a:rPr lang="ja-JP" altLang="en-US" sz="900">
              <a:latin typeface="ＭＳ Ｐ明朝" panose="02020600040205080304" pitchFamily="18" charset="-128"/>
              <a:ea typeface="ＭＳ Ｐ明朝" panose="02020600040205080304" pitchFamily="18" charset="-128"/>
            </a:rPr>
            <a:t>○○パーツは含まない</a:t>
          </a:r>
          <a:endParaRPr lang="en-US" altLang="ja-JP" sz="900" b="1">
            <a:latin typeface="ＭＳ Ｐ明朝" panose="02020600040205080304" pitchFamily="18" charset="-128"/>
            <a:ea typeface="ＭＳ Ｐ明朝" panose="02020600040205080304" pitchFamily="18" charset="-128"/>
          </a:endParaRPr>
        </a:p>
        <a:p>
          <a:r>
            <a:rPr lang="ja-JP" altLang="en-US" sz="900" b="1" u="sng">
              <a:latin typeface="ＭＳ Ｐ明朝" panose="02020600040205080304" pitchFamily="18" charset="-128"/>
              <a:ea typeface="ＭＳ Ｐ明朝" panose="02020600040205080304" pitchFamily="18" charset="-128"/>
            </a:rPr>
            <a:t>■見積もり根拠</a:t>
          </a:r>
          <a:endParaRPr lang="en-US" altLang="ja-JP" sz="900" b="1" u="sng">
            <a:latin typeface="ＭＳ Ｐ明朝" panose="02020600040205080304" pitchFamily="18" charset="-128"/>
            <a:ea typeface="ＭＳ Ｐ明朝" panose="02020600040205080304" pitchFamily="18" charset="-128"/>
          </a:endParaRPr>
        </a:p>
        <a:p>
          <a:pPr marL="171450" indent="-171450">
            <a:buFont typeface="Wingdings" panose="05000000000000000000" pitchFamily="2" charset="2"/>
            <a:buChar char="ü"/>
          </a:pPr>
          <a:r>
            <a:rPr lang="ja-JP" altLang="en-US" sz="900">
              <a:latin typeface="ＭＳ Ｐ明朝" panose="02020600040205080304" pitchFamily="18" charset="-128"/>
              <a:ea typeface="ＭＳ Ｐ明朝" panose="02020600040205080304" pitchFamily="18" charset="-128"/>
            </a:rPr>
            <a:t>過去の○○事業において、類似の</a:t>
          </a:r>
          <a:r>
            <a:rPr lang="en-US" altLang="ja-JP" sz="900">
              <a:latin typeface="ＭＳ Ｐ明朝" panose="02020600040205080304" pitchFamily="18" charset="-128"/>
              <a:ea typeface="ＭＳ Ｐ明朝" panose="02020600040205080304" pitchFamily="18" charset="-128"/>
            </a:rPr>
            <a:t>…</a:t>
          </a:r>
        </a:p>
        <a:p>
          <a:pPr marL="171450" indent="-171450">
            <a:buFont typeface="Wingdings" panose="05000000000000000000" pitchFamily="2" charset="2"/>
            <a:buChar char="ü"/>
          </a:pPr>
          <a:r>
            <a:rPr lang="ja-JP" altLang="en-US" sz="900">
              <a:latin typeface="ＭＳ Ｐ明朝" panose="02020600040205080304" pitchFamily="18" charset="-128"/>
              <a:ea typeface="ＭＳ Ｐ明朝" panose="02020600040205080304" pitchFamily="18" charset="-128"/>
            </a:rPr>
            <a:t>なお、上記より○が異なるため○割程度</a:t>
          </a:r>
          <a:r>
            <a:rPr lang="en-US" altLang="ja-JP" sz="900">
              <a:latin typeface="ＭＳ Ｐ明朝" panose="02020600040205080304" pitchFamily="18" charset="-128"/>
              <a:ea typeface="ＭＳ Ｐ明朝" panose="02020600040205080304" pitchFamily="18" charset="-128"/>
            </a:rPr>
            <a:t>…</a:t>
          </a:r>
        </a:p>
        <a:p>
          <a:endParaRPr lang="en-US" altLang="ja-JP" sz="900" b="1">
            <a:latin typeface="ＭＳ Ｐ明朝" panose="02020600040205080304" pitchFamily="18" charset="-128"/>
            <a:ea typeface="ＭＳ Ｐ明朝" panose="02020600040205080304" pitchFamily="18" charset="-128"/>
          </a:endParaRPr>
        </a:p>
        <a:p>
          <a:endParaRPr lang="en-US" altLang="ja-JP" sz="900" b="1">
            <a:latin typeface="ＭＳ Ｐ明朝" panose="02020600040205080304" pitchFamily="18" charset="-128"/>
            <a:ea typeface="ＭＳ Ｐ明朝" panose="02020600040205080304" pitchFamily="18" charset="-128"/>
          </a:endParaRPr>
        </a:p>
        <a:p>
          <a:endParaRPr kumimoji="1" lang="en-US" altLang="ja-JP" sz="900" b="1">
            <a:latin typeface="ＭＳ Ｐ明朝" panose="02020600040205080304" pitchFamily="18" charset="-128"/>
            <a:ea typeface="ＭＳ Ｐ明朝" panose="02020600040205080304" pitchFamily="18" charset="-128"/>
          </a:endParaRPr>
        </a:p>
        <a:p>
          <a:endParaRPr kumimoji="1" lang="en-US" altLang="ja-JP" sz="900" b="1">
            <a:latin typeface="ＭＳ Ｐ明朝" panose="02020600040205080304" pitchFamily="18" charset="-128"/>
            <a:ea typeface="ＭＳ Ｐ明朝" panose="02020600040205080304" pitchFamily="18" charset="-128"/>
          </a:endParaRPr>
        </a:p>
        <a:p>
          <a:pPr algn="r"/>
          <a:endParaRPr kumimoji="1" lang="en-US" altLang="ja-JP" sz="900" b="1">
            <a:latin typeface="ＭＳ Ｐ明朝" panose="02020600040205080304" pitchFamily="18" charset="-128"/>
            <a:ea typeface="ＭＳ Ｐ明朝" panose="02020600040205080304" pitchFamily="18" charset="-128"/>
          </a:endParaRPr>
        </a:p>
      </xdr:txBody>
    </xdr:sp>
    <xdr:clientData/>
  </xdr:twoCellAnchor>
  <xdr:twoCellAnchor>
    <xdr:from>
      <xdr:col>1</xdr:col>
      <xdr:colOff>266701</xdr:colOff>
      <xdr:row>28</xdr:row>
      <xdr:rowOff>131121</xdr:rowOff>
    </xdr:from>
    <xdr:to>
      <xdr:col>3</xdr:col>
      <xdr:colOff>361951</xdr:colOff>
      <xdr:row>30</xdr:row>
      <xdr:rowOff>80673</xdr:rowOff>
    </xdr:to>
    <xdr:sp macro="" textlink="">
      <xdr:nvSpPr>
        <xdr:cNvPr id="8" name="テキスト ボックス 6">
          <a:extLst>
            <a:ext uri="{FF2B5EF4-FFF2-40B4-BE49-F238E27FC236}">
              <a16:creationId xmlns:a16="http://schemas.microsoft.com/office/drawing/2014/main" id="{00000000-0008-0000-0700-000008000000}"/>
            </a:ext>
          </a:extLst>
        </xdr:cNvPr>
        <xdr:cNvSpPr txBox="1"/>
      </xdr:nvSpPr>
      <xdr:spPr>
        <a:xfrm>
          <a:off x="876301" y="4665021"/>
          <a:ext cx="1314450" cy="276577"/>
        </a:xfrm>
        <a:prstGeom prst="rect">
          <a:avLst/>
        </a:prstGeom>
        <a:noFill/>
      </xdr:spPr>
      <xdr:txBody>
        <a:bodyPr wrap="square" rtlCol="0">
          <a:spAutoFit/>
        </a:bodyPr>
        <a:lstStyle>
          <a:defPPr>
            <a:defRPr lang="ja-JP"/>
          </a:defPPr>
          <a:lvl1pPr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1pPr>
          <a:lvl2pPr marL="477838" indent="-20638"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2pPr>
          <a:lvl3pPr marL="957263" indent="-42863"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3pPr>
          <a:lvl4pPr marL="1436688" indent="-65088"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4pPr>
          <a:lvl5pPr marL="1914525" indent="-85725"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5pPr>
          <a:lvl6pPr marL="2286000" algn="l" defTabSz="914400" rtl="0" eaLnBrk="1" latinLnBrk="0" hangingPunct="1">
            <a:defRPr kumimoji="1" sz="1900" kern="1200">
              <a:solidFill>
                <a:schemeClr val="tx1"/>
              </a:solidFill>
              <a:latin typeface="Arial" charset="0"/>
              <a:ea typeface="ＭＳ Ｐゴシック" pitchFamily="50" charset="-128"/>
              <a:cs typeface="+mn-cs"/>
            </a:defRPr>
          </a:lvl6pPr>
          <a:lvl7pPr marL="2743200" algn="l" defTabSz="914400" rtl="0" eaLnBrk="1" latinLnBrk="0" hangingPunct="1">
            <a:defRPr kumimoji="1" sz="1900" kern="1200">
              <a:solidFill>
                <a:schemeClr val="tx1"/>
              </a:solidFill>
              <a:latin typeface="Arial" charset="0"/>
              <a:ea typeface="ＭＳ Ｐゴシック" pitchFamily="50" charset="-128"/>
              <a:cs typeface="+mn-cs"/>
            </a:defRPr>
          </a:lvl7pPr>
          <a:lvl8pPr marL="3200400" algn="l" defTabSz="914400" rtl="0" eaLnBrk="1" latinLnBrk="0" hangingPunct="1">
            <a:defRPr kumimoji="1" sz="1900" kern="1200">
              <a:solidFill>
                <a:schemeClr val="tx1"/>
              </a:solidFill>
              <a:latin typeface="Arial" charset="0"/>
              <a:ea typeface="ＭＳ Ｐゴシック" pitchFamily="50" charset="-128"/>
              <a:cs typeface="+mn-cs"/>
            </a:defRPr>
          </a:lvl8pPr>
          <a:lvl9pPr marL="3657600" algn="l" defTabSz="914400" rtl="0" eaLnBrk="1" latinLnBrk="0" hangingPunct="1">
            <a:defRPr kumimoji="1" sz="1900" kern="1200">
              <a:solidFill>
                <a:schemeClr val="tx1"/>
              </a:solidFill>
              <a:latin typeface="Arial" charset="0"/>
              <a:ea typeface="ＭＳ Ｐゴシック" pitchFamily="50" charset="-128"/>
              <a:cs typeface="+mn-cs"/>
            </a:defRPr>
          </a:lvl9pPr>
        </a:lstStyle>
        <a:p>
          <a:pPr algn="ctr"/>
          <a:r>
            <a:rPr kumimoji="1" lang="ja-JP" altLang="en-US" sz="1100" u="sng">
              <a:latin typeface="ＭＳ Ｐ明朝" panose="02020600040205080304" pitchFamily="18" charset="-128"/>
              <a:ea typeface="ＭＳ Ｐ明朝" panose="02020600040205080304" pitchFamily="18" charset="-128"/>
            </a:rPr>
            <a:t>見積書（</a:t>
          </a:r>
          <a:r>
            <a:rPr lang="en-US" altLang="ja-JP" sz="1100" u="sng" baseline="30000">
              <a:latin typeface="ＭＳ Ｐ明朝" panose="02020600040205080304" pitchFamily="18" charset="-128"/>
              <a:ea typeface="ＭＳ Ｐ明朝" panose="02020600040205080304" pitchFamily="18" charset="-128"/>
            </a:rPr>
            <a:t> </a:t>
          </a:r>
          <a:r>
            <a:rPr lang="en-US" altLang="ja-JP" sz="1200" u="sng" baseline="30000">
              <a:latin typeface="ＭＳ Ｐ明朝" panose="02020600040205080304" pitchFamily="18" charset="-128"/>
              <a:ea typeface="ＭＳ Ｐ明朝" panose="02020600040205080304" pitchFamily="18" charset="-128"/>
            </a:rPr>
            <a:t>※</a:t>
          </a:r>
          <a:r>
            <a:rPr lang="ja-JP" altLang="en-US" sz="1200" u="sng" baseline="30000">
              <a:latin typeface="ＭＳ Ｐ明朝" panose="02020600040205080304" pitchFamily="18" charset="-128"/>
              <a:ea typeface="ＭＳ Ｐ明朝" panose="02020600040205080304" pitchFamily="18" charset="-128"/>
            </a:rPr>
            <a:t>１ </a:t>
          </a:r>
          <a:r>
            <a:rPr kumimoji="1" lang="ja-JP" altLang="en-US" sz="1100" u="sng">
              <a:latin typeface="ＭＳ Ｐ明朝" panose="02020600040205080304" pitchFamily="18" charset="-128"/>
              <a:ea typeface="ＭＳ Ｐ明朝" panose="02020600040205080304" pitchFamily="18" charset="-128"/>
            </a:rPr>
            <a:t>）</a:t>
          </a:r>
        </a:p>
      </xdr:txBody>
    </xdr:sp>
    <xdr:clientData/>
  </xdr:twoCellAnchor>
  <xdr:twoCellAnchor>
    <xdr:from>
      <xdr:col>6</xdr:col>
      <xdr:colOff>95384</xdr:colOff>
      <xdr:row>6</xdr:row>
      <xdr:rowOff>16821</xdr:rowOff>
    </xdr:from>
    <xdr:to>
      <xdr:col>9</xdr:col>
      <xdr:colOff>400050</xdr:colOff>
      <xdr:row>7</xdr:row>
      <xdr:rowOff>124263</xdr:rowOff>
    </xdr:to>
    <xdr:sp macro="" textlink="">
      <xdr:nvSpPr>
        <xdr:cNvPr id="9" name="テキスト ボックス 16">
          <a:extLst>
            <a:ext uri="{FF2B5EF4-FFF2-40B4-BE49-F238E27FC236}">
              <a16:creationId xmlns:a16="http://schemas.microsoft.com/office/drawing/2014/main" id="{00000000-0008-0000-0700-000009000000}"/>
            </a:ext>
          </a:extLst>
        </xdr:cNvPr>
        <xdr:cNvSpPr txBox="1"/>
      </xdr:nvSpPr>
      <xdr:spPr>
        <a:xfrm>
          <a:off x="3752984" y="988371"/>
          <a:ext cx="2133466" cy="269367"/>
        </a:xfrm>
        <a:prstGeom prst="rect">
          <a:avLst/>
        </a:prstGeom>
        <a:noFill/>
      </xdr:spPr>
      <xdr:txBody>
        <a:bodyPr wrap="square" rtlCol="0">
          <a:spAutoFit/>
        </a:bodyPr>
        <a:lstStyle>
          <a:defPPr>
            <a:defRPr lang="ja-JP"/>
          </a:defPPr>
          <a:lvl1pPr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1pPr>
          <a:lvl2pPr marL="477838" indent="-20638"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2pPr>
          <a:lvl3pPr marL="957263" indent="-42863"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3pPr>
          <a:lvl4pPr marL="1436688" indent="-65088"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4pPr>
          <a:lvl5pPr marL="1914525" indent="-85725"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5pPr>
          <a:lvl6pPr marL="2286000" algn="l" defTabSz="914400" rtl="0" eaLnBrk="1" latinLnBrk="0" hangingPunct="1">
            <a:defRPr kumimoji="1" sz="1900" kern="1200">
              <a:solidFill>
                <a:schemeClr val="tx1"/>
              </a:solidFill>
              <a:latin typeface="Arial" charset="0"/>
              <a:ea typeface="ＭＳ Ｐゴシック" pitchFamily="50" charset="-128"/>
              <a:cs typeface="+mn-cs"/>
            </a:defRPr>
          </a:lvl6pPr>
          <a:lvl7pPr marL="2743200" algn="l" defTabSz="914400" rtl="0" eaLnBrk="1" latinLnBrk="0" hangingPunct="1">
            <a:defRPr kumimoji="1" sz="1900" kern="1200">
              <a:solidFill>
                <a:schemeClr val="tx1"/>
              </a:solidFill>
              <a:latin typeface="Arial" charset="0"/>
              <a:ea typeface="ＭＳ Ｐゴシック" pitchFamily="50" charset="-128"/>
              <a:cs typeface="+mn-cs"/>
            </a:defRPr>
          </a:lvl7pPr>
          <a:lvl8pPr marL="3200400" algn="l" defTabSz="914400" rtl="0" eaLnBrk="1" latinLnBrk="0" hangingPunct="1">
            <a:defRPr kumimoji="1" sz="1900" kern="1200">
              <a:solidFill>
                <a:schemeClr val="tx1"/>
              </a:solidFill>
              <a:latin typeface="Arial" charset="0"/>
              <a:ea typeface="ＭＳ Ｐゴシック" pitchFamily="50" charset="-128"/>
              <a:cs typeface="+mn-cs"/>
            </a:defRPr>
          </a:lvl8pPr>
          <a:lvl9pPr marL="3657600" algn="l" defTabSz="914400" rtl="0" eaLnBrk="1" latinLnBrk="0" hangingPunct="1">
            <a:defRPr kumimoji="1" sz="1900" kern="1200">
              <a:solidFill>
                <a:schemeClr val="tx1"/>
              </a:solidFill>
              <a:latin typeface="Arial" charset="0"/>
              <a:ea typeface="ＭＳ Ｐゴシック" pitchFamily="50" charset="-128"/>
              <a:cs typeface="+mn-cs"/>
            </a:defRPr>
          </a:lvl9pPr>
        </a:lstStyle>
        <a:p>
          <a:pPr algn="ctr"/>
          <a:r>
            <a:rPr kumimoji="1" lang="ja-JP" altLang="en-US" sz="1100" u="sng">
              <a:latin typeface="ＭＳ Ｐ明朝" panose="02020600040205080304" pitchFamily="18" charset="-128"/>
              <a:ea typeface="ＭＳ Ｐ明朝" panose="02020600040205080304" pitchFamily="18" charset="-128"/>
            </a:rPr>
            <a:t>内規</a:t>
          </a:r>
          <a:r>
            <a:rPr lang="ja-JP" altLang="en-US" sz="1100" u="sng">
              <a:latin typeface="ＭＳ Ｐ明朝" panose="02020600040205080304" pitchFamily="18" charset="-128"/>
              <a:ea typeface="ＭＳ Ｐ明朝" panose="02020600040205080304" pitchFamily="18" charset="-128"/>
            </a:rPr>
            <a:t>または</a:t>
          </a:r>
          <a:r>
            <a:rPr kumimoji="1" lang="ja-JP" altLang="en-US" sz="1100" u="sng">
              <a:latin typeface="ＭＳ Ｐ明朝" panose="02020600040205080304" pitchFamily="18" charset="-128"/>
              <a:ea typeface="ＭＳ Ｐ明朝" panose="02020600040205080304" pitchFamily="18" charset="-128"/>
            </a:rPr>
            <a:t>公開された単価表等</a:t>
          </a:r>
        </a:p>
      </xdr:txBody>
    </xdr:sp>
    <xdr:clientData/>
  </xdr:twoCellAnchor>
  <xdr:twoCellAnchor>
    <xdr:from>
      <xdr:col>1</xdr:col>
      <xdr:colOff>335040</xdr:colOff>
      <xdr:row>6</xdr:row>
      <xdr:rowOff>35871</xdr:rowOff>
    </xdr:from>
    <xdr:to>
      <xdr:col>3</xdr:col>
      <xdr:colOff>117923</xdr:colOff>
      <xdr:row>7</xdr:row>
      <xdr:rowOff>140138</xdr:rowOff>
    </xdr:to>
    <xdr:sp macro="" textlink="">
      <xdr:nvSpPr>
        <xdr:cNvPr id="10" name="テキスト ボックス 20">
          <a:extLst>
            <a:ext uri="{FF2B5EF4-FFF2-40B4-BE49-F238E27FC236}">
              <a16:creationId xmlns:a16="http://schemas.microsoft.com/office/drawing/2014/main" id="{00000000-0008-0000-0700-00000A000000}"/>
            </a:ext>
          </a:extLst>
        </xdr:cNvPr>
        <xdr:cNvSpPr txBox="1"/>
      </xdr:nvSpPr>
      <xdr:spPr>
        <a:xfrm>
          <a:off x="941465" y="1007421"/>
          <a:ext cx="1008433" cy="269367"/>
        </a:xfrm>
        <a:prstGeom prst="rect">
          <a:avLst/>
        </a:prstGeom>
        <a:noFill/>
      </xdr:spPr>
      <xdr:txBody>
        <a:bodyPr wrap="square" rtlCol="0">
          <a:spAutoFit/>
        </a:bodyPr>
        <a:lstStyle>
          <a:defPPr>
            <a:defRPr lang="ja-JP"/>
          </a:defPPr>
          <a:lvl1pPr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1pPr>
          <a:lvl2pPr marL="477838" indent="-20638"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2pPr>
          <a:lvl3pPr marL="957263" indent="-42863"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3pPr>
          <a:lvl4pPr marL="1436688" indent="-65088"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4pPr>
          <a:lvl5pPr marL="1914525" indent="-85725"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5pPr>
          <a:lvl6pPr marL="2286000" algn="l" defTabSz="914400" rtl="0" eaLnBrk="1" latinLnBrk="0" hangingPunct="1">
            <a:defRPr kumimoji="1" sz="1900" kern="1200">
              <a:solidFill>
                <a:schemeClr val="tx1"/>
              </a:solidFill>
              <a:latin typeface="Arial" charset="0"/>
              <a:ea typeface="ＭＳ Ｐゴシック" pitchFamily="50" charset="-128"/>
              <a:cs typeface="+mn-cs"/>
            </a:defRPr>
          </a:lvl6pPr>
          <a:lvl7pPr marL="2743200" algn="l" defTabSz="914400" rtl="0" eaLnBrk="1" latinLnBrk="0" hangingPunct="1">
            <a:defRPr kumimoji="1" sz="1900" kern="1200">
              <a:solidFill>
                <a:schemeClr val="tx1"/>
              </a:solidFill>
              <a:latin typeface="Arial" charset="0"/>
              <a:ea typeface="ＭＳ Ｐゴシック" pitchFamily="50" charset="-128"/>
              <a:cs typeface="+mn-cs"/>
            </a:defRPr>
          </a:lvl7pPr>
          <a:lvl8pPr marL="3200400" algn="l" defTabSz="914400" rtl="0" eaLnBrk="1" latinLnBrk="0" hangingPunct="1">
            <a:defRPr kumimoji="1" sz="1900" kern="1200">
              <a:solidFill>
                <a:schemeClr val="tx1"/>
              </a:solidFill>
              <a:latin typeface="Arial" charset="0"/>
              <a:ea typeface="ＭＳ Ｐゴシック" pitchFamily="50" charset="-128"/>
              <a:cs typeface="+mn-cs"/>
            </a:defRPr>
          </a:lvl8pPr>
          <a:lvl9pPr marL="3657600" algn="l" defTabSz="914400" rtl="0" eaLnBrk="1" latinLnBrk="0" hangingPunct="1">
            <a:defRPr kumimoji="1" sz="1900" kern="1200">
              <a:solidFill>
                <a:schemeClr val="tx1"/>
              </a:solidFill>
              <a:latin typeface="Arial" charset="0"/>
              <a:ea typeface="ＭＳ Ｐゴシック" pitchFamily="50" charset="-128"/>
              <a:cs typeface="+mn-cs"/>
            </a:defRPr>
          </a:lvl9pPr>
        </a:lstStyle>
        <a:p>
          <a:pPr algn="ctr"/>
          <a:r>
            <a:rPr kumimoji="1" lang="ja-JP" altLang="en-US" sz="1100" u="sng">
              <a:latin typeface="ＭＳ Ｐ明朝" panose="02020600040205080304" pitchFamily="18" charset="-128"/>
              <a:ea typeface="ＭＳ Ｐ明朝" panose="02020600040205080304" pitchFamily="18" charset="-128"/>
            </a:rPr>
            <a:t>説明書類</a:t>
          </a:r>
        </a:p>
      </xdr:txBody>
    </xdr:sp>
    <xdr:clientData/>
  </xdr:twoCellAnchor>
  <xdr:twoCellAnchor>
    <xdr:from>
      <xdr:col>5</xdr:col>
      <xdr:colOff>217602</xdr:colOff>
      <xdr:row>44</xdr:row>
      <xdr:rowOff>49198</xdr:rowOff>
    </xdr:from>
    <xdr:to>
      <xdr:col>9</xdr:col>
      <xdr:colOff>44450</xdr:colOff>
      <xdr:row>49</xdr:row>
      <xdr:rowOff>28575</xdr:rowOff>
    </xdr:to>
    <xdr:sp macro="" textlink="">
      <xdr:nvSpPr>
        <xdr:cNvPr id="11" name="四角形吹き出し 24">
          <a:extLst>
            <a:ext uri="{FF2B5EF4-FFF2-40B4-BE49-F238E27FC236}">
              <a16:creationId xmlns:a16="http://schemas.microsoft.com/office/drawing/2014/main" id="{00000000-0008-0000-0700-00000B000000}"/>
            </a:ext>
          </a:extLst>
        </xdr:cNvPr>
        <xdr:cNvSpPr/>
      </xdr:nvSpPr>
      <xdr:spPr bwMode="auto">
        <a:xfrm>
          <a:off x="3265602" y="7173898"/>
          <a:ext cx="2265248" cy="789002"/>
        </a:xfrm>
        <a:prstGeom prst="wedgeRectCallout">
          <a:avLst>
            <a:gd name="adj1" fmla="val -91838"/>
            <a:gd name="adj2" fmla="val -79415"/>
          </a:avLst>
        </a:prstGeom>
        <a:solidFill>
          <a:schemeClr val="bg1"/>
        </a:solidFill>
        <a:ln w="6350">
          <a:solidFill>
            <a:srgbClr val="FF0000"/>
          </a:solidFill>
          <a:round/>
          <a:headEnd/>
          <a:tailEnd/>
        </a:ln>
      </xdr:spPr>
      <xdr:txBody>
        <a:bodyPr wrap="square" rtlCol="0" anchor="ctr"/>
        <a:lstStyle>
          <a:defPPr>
            <a:defRPr lang="ja-JP"/>
          </a:defPPr>
          <a:lvl1pPr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1pPr>
          <a:lvl2pPr marL="477838" indent="-20638"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2pPr>
          <a:lvl3pPr marL="957263" indent="-42863"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3pPr>
          <a:lvl4pPr marL="1436688" indent="-65088"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4pPr>
          <a:lvl5pPr marL="1914525" indent="-85725"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5pPr>
          <a:lvl6pPr marL="2286000" algn="l" defTabSz="914400" rtl="0" eaLnBrk="1" latinLnBrk="0" hangingPunct="1">
            <a:defRPr kumimoji="1" sz="1900" kern="1200">
              <a:solidFill>
                <a:schemeClr val="tx1"/>
              </a:solidFill>
              <a:latin typeface="Arial" charset="0"/>
              <a:ea typeface="ＭＳ Ｐゴシック" pitchFamily="50" charset="-128"/>
              <a:cs typeface="+mn-cs"/>
            </a:defRPr>
          </a:lvl6pPr>
          <a:lvl7pPr marL="2743200" algn="l" defTabSz="914400" rtl="0" eaLnBrk="1" latinLnBrk="0" hangingPunct="1">
            <a:defRPr kumimoji="1" sz="1900" kern="1200">
              <a:solidFill>
                <a:schemeClr val="tx1"/>
              </a:solidFill>
              <a:latin typeface="Arial" charset="0"/>
              <a:ea typeface="ＭＳ Ｐゴシック" pitchFamily="50" charset="-128"/>
              <a:cs typeface="+mn-cs"/>
            </a:defRPr>
          </a:lvl7pPr>
          <a:lvl8pPr marL="3200400" algn="l" defTabSz="914400" rtl="0" eaLnBrk="1" latinLnBrk="0" hangingPunct="1">
            <a:defRPr kumimoji="1" sz="1900" kern="1200">
              <a:solidFill>
                <a:schemeClr val="tx1"/>
              </a:solidFill>
              <a:latin typeface="Arial" charset="0"/>
              <a:ea typeface="ＭＳ Ｐゴシック" pitchFamily="50" charset="-128"/>
              <a:cs typeface="+mn-cs"/>
            </a:defRPr>
          </a:lvl8pPr>
          <a:lvl9pPr marL="3657600" algn="l" defTabSz="914400" rtl="0" eaLnBrk="1" latinLnBrk="0" hangingPunct="1">
            <a:defRPr kumimoji="1" sz="1900" kern="1200">
              <a:solidFill>
                <a:schemeClr val="tx1"/>
              </a:solidFill>
              <a:latin typeface="Arial" charset="0"/>
              <a:ea typeface="ＭＳ Ｐゴシック" pitchFamily="50" charset="-128"/>
              <a:cs typeface="+mn-cs"/>
            </a:defRPr>
          </a:lvl9pPr>
        </a:lstStyle>
        <a:p>
          <a:r>
            <a:rPr lang="ja-JP" altLang="en-US" sz="1000">
              <a:solidFill>
                <a:srgbClr val="FF0000"/>
              </a:solidFill>
              <a:latin typeface="ＭＳ Ｐ明朝" panose="02020600040205080304" pitchFamily="18" charset="-128"/>
              <a:ea typeface="ＭＳ Ｐ明朝" panose="02020600040205080304" pitchFamily="18" charset="-128"/>
            </a:rPr>
            <a:t>見積書内にて、複数の項目があり、補助対象外経費が含まれている場合は、</a:t>
          </a:r>
          <a:br>
            <a:rPr lang="en-US" altLang="ja-JP" sz="1000">
              <a:solidFill>
                <a:srgbClr val="FF0000"/>
              </a:solidFill>
              <a:latin typeface="ＭＳ Ｐ明朝" panose="02020600040205080304" pitchFamily="18" charset="-128"/>
              <a:ea typeface="ＭＳ Ｐ明朝" panose="02020600040205080304" pitchFamily="18" charset="-128"/>
            </a:rPr>
          </a:br>
          <a:r>
            <a:rPr lang="ja-JP" altLang="en-US" sz="1000">
              <a:solidFill>
                <a:srgbClr val="FF0000"/>
              </a:solidFill>
              <a:latin typeface="ＭＳ Ｐ明朝" panose="02020600040205080304" pitchFamily="18" charset="-128"/>
              <a:ea typeface="ＭＳ Ｐ明朝" panose="02020600040205080304" pitchFamily="18" charset="-128"/>
            </a:rPr>
            <a:t>その旨が分かるようにマーキング等を行うこと。</a:t>
          </a:r>
        </a:p>
      </xdr:txBody>
    </xdr:sp>
    <xdr:clientData/>
  </xdr:twoCellAnchor>
  <xdr:twoCellAnchor>
    <xdr:from>
      <xdr:col>3</xdr:col>
      <xdr:colOff>632272</xdr:colOff>
      <xdr:row>23</xdr:row>
      <xdr:rowOff>29116</xdr:rowOff>
    </xdr:from>
    <xdr:to>
      <xdr:col>7</xdr:col>
      <xdr:colOff>336346</xdr:colOff>
      <xdr:row>29</xdr:row>
      <xdr:rowOff>12286</xdr:rowOff>
    </xdr:to>
    <xdr:sp macro="" textlink="">
      <xdr:nvSpPr>
        <xdr:cNvPr id="13" name="四角形吹き出し 26">
          <a:extLst>
            <a:ext uri="{FF2B5EF4-FFF2-40B4-BE49-F238E27FC236}">
              <a16:creationId xmlns:a16="http://schemas.microsoft.com/office/drawing/2014/main" id="{00000000-0008-0000-0700-00000D000000}"/>
            </a:ext>
          </a:extLst>
        </xdr:cNvPr>
        <xdr:cNvSpPr/>
      </xdr:nvSpPr>
      <xdr:spPr bwMode="auto">
        <a:xfrm>
          <a:off x="2435672" y="3750216"/>
          <a:ext cx="2164699" cy="954720"/>
        </a:xfrm>
        <a:prstGeom prst="wedgeRectCallout">
          <a:avLst>
            <a:gd name="adj1" fmla="val -66994"/>
            <a:gd name="adj2" fmla="val -165198"/>
          </a:avLst>
        </a:prstGeom>
        <a:solidFill>
          <a:schemeClr val="bg1"/>
        </a:solidFill>
        <a:ln w="6350">
          <a:solidFill>
            <a:srgbClr val="FF0000"/>
          </a:solidFill>
          <a:round/>
          <a:headEnd/>
          <a:tailEnd/>
        </a:ln>
      </xdr:spPr>
      <xdr:txBody>
        <a:bodyPr wrap="square" rtlCol="0" anchor="ctr"/>
        <a:lstStyle>
          <a:defPPr>
            <a:defRPr lang="ja-JP"/>
          </a:defPPr>
          <a:lvl1pPr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1pPr>
          <a:lvl2pPr marL="477838" indent="-20638"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2pPr>
          <a:lvl3pPr marL="957263" indent="-42863"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3pPr>
          <a:lvl4pPr marL="1436688" indent="-65088"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4pPr>
          <a:lvl5pPr marL="1914525" indent="-85725"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5pPr>
          <a:lvl6pPr marL="2286000" algn="l" defTabSz="914400" rtl="0" eaLnBrk="1" latinLnBrk="0" hangingPunct="1">
            <a:defRPr kumimoji="1" sz="1900" kern="1200">
              <a:solidFill>
                <a:schemeClr val="tx1"/>
              </a:solidFill>
              <a:latin typeface="Arial" charset="0"/>
              <a:ea typeface="ＭＳ Ｐゴシック" pitchFamily="50" charset="-128"/>
              <a:cs typeface="+mn-cs"/>
            </a:defRPr>
          </a:lvl6pPr>
          <a:lvl7pPr marL="2743200" algn="l" defTabSz="914400" rtl="0" eaLnBrk="1" latinLnBrk="0" hangingPunct="1">
            <a:defRPr kumimoji="1" sz="1900" kern="1200">
              <a:solidFill>
                <a:schemeClr val="tx1"/>
              </a:solidFill>
              <a:latin typeface="Arial" charset="0"/>
              <a:ea typeface="ＭＳ Ｐゴシック" pitchFamily="50" charset="-128"/>
              <a:cs typeface="+mn-cs"/>
            </a:defRPr>
          </a:lvl7pPr>
          <a:lvl8pPr marL="3200400" algn="l" defTabSz="914400" rtl="0" eaLnBrk="1" latinLnBrk="0" hangingPunct="1">
            <a:defRPr kumimoji="1" sz="1900" kern="1200">
              <a:solidFill>
                <a:schemeClr val="tx1"/>
              </a:solidFill>
              <a:latin typeface="Arial" charset="0"/>
              <a:ea typeface="ＭＳ Ｐゴシック" pitchFamily="50" charset="-128"/>
              <a:cs typeface="+mn-cs"/>
            </a:defRPr>
          </a:lvl8pPr>
          <a:lvl9pPr marL="3657600" algn="l" defTabSz="914400" rtl="0" eaLnBrk="1" latinLnBrk="0" hangingPunct="1">
            <a:defRPr kumimoji="1" sz="1900" kern="1200">
              <a:solidFill>
                <a:schemeClr val="tx1"/>
              </a:solidFill>
              <a:latin typeface="Arial" charset="0"/>
              <a:ea typeface="ＭＳ Ｐゴシック" pitchFamily="50" charset="-128"/>
              <a:cs typeface="+mn-cs"/>
            </a:defRPr>
          </a:lvl9pPr>
        </a:lstStyle>
        <a:p>
          <a:r>
            <a:rPr lang="ja-JP" altLang="en-US" sz="1000">
              <a:solidFill>
                <a:srgbClr val="FF0000"/>
              </a:solidFill>
              <a:latin typeface="ＭＳ Ｐ明朝" panose="02020600040205080304" pitchFamily="18" charset="-128"/>
              <a:ea typeface="ＭＳ Ｐ明朝" panose="02020600040205080304" pitchFamily="18" charset="-128"/>
            </a:rPr>
            <a:t>見積等が取得できない場合や、見積等だけでは費用の説明がつかない場合は、別途説明書を作成し、仕様や過去の実績等から費用の根拠を説明すること。</a:t>
          </a:r>
          <a:endParaRPr lang="en-US" altLang="ja-JP" sz="1000">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0</xdr:col>
      <xdr:colOff>504656</xdr:colOff>
      <xdr:row>50</xdr:row>
      <xdr:rowOff>104259</xdr:rowOff>
    </xdr:from>
    <xdr:to>
      <xdr:col>9</xdr:col>
      <xdr:colOff>584756</xdr:colOff>
      <xdr:row>54</xdr:row>
      <xdr:rowOff>10929</xdr:rowOff>
    </xdr:to>
    <xdr:sp macro="" textlink="">
      <xdr:nvSpPr>
        <xdr:cNvPr id="14" name="テキスト ボックス 7">
          <a:extLst>
            <a:ext uri="{FF2B5EF4-FFF2-40B4-BE49-F238E27FC236}">
              <a16:creationId xmlns:a16="http://schemas.microsoft.com/office/drawing/2014/main" id="{00000000-0008-0000-0700-00000E000000}"/>
            </a:ext>
          </a:extLst>
        </xdr:cNvPr>
        <xdr:cNvSpPr txBox="1"/>
      </xdr:nvSpPr>
      <xdr:spPr>
        <a:xfrm>
          <a:off x="504656" y="8676759"/>
          <a:ext cx="5566500" cy="592470"/>
        </a:xfrm>
        <a:prstGeom prst="rect">
          <a:avLst/>
        </a:prstGeom>
        <a:noFill/>
      </xdr:spPr>
      <xdr:txBody>
        <a:bodyPr vert="horz" wrap="square" lIns="91440" tIns="45720" rIns="91440" bIns="45720" rtlCol="0">
          <a:spAutoFit/>
        </a:bodyPr>
        <a:lstStyle>
          <a:defPPr>
            <a:defRPr lang="ja-JP"/>
          </a:defPPr>
          <a:lvl1pPr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1pPr>
          <a:lvl2pPr marL="477838" indent="-20638"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2pPr>
          <a:lvl3pPr marL="957263" indent="-42863"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3pPr>
          <a:lvl4pPr marL="1436688" indent="-65088"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4pPr>
          <a:lvl5pPr marL="1914525" indent="-85725"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5pPr>
          <a:lvl6pPr marL="2286000" algn="l" defTabSz="914400" rtl="0" eaLnBrk="1" latinLnBrk="0" hangingPunct="1">
            <a:defRPr kumimoji="1" sz="1900" kern="1200">
              <a:solidFill>
                <a:schemeClr val="tx1"/>
              </a:solidFill>
              <a:latin typeface="Arial" charset="0"/>
              <a:ea typeface="ＭＳ Ｐゴシック" pitchFamily="50" charset="-128"/>
              <a:cs typeface="+mn-cs"/>
            </a:defRPr>
          </a:lvl6pPr>
          <a:lvl7pPr marL="2743200" algn="l" defTabSz="914400" rtl="0" eaLnBrk="1" latinLnBrk="0" hangingPunct="1">
            <a:defRPr kumimoji="1" sz="1900" kern="1200">
              <a:solidFill>
                <a:schemeClr val="tx1"/>
              </a:solidFill>
              <a:latin typeface="Arial" charset="0"/>
              <a:ea typeface="ＭＳ Ｐゴシック" pitchFamily="50" charset="-128"/>
              <a:cs typeface="+mn-cs"/>
            </a:defRPr>
          </a:lvl7pPr>
          <a:lvl8pPr marL="3200400" algn="l" defTabSz="914400" rtl="0" eaLnBrk="1" latinLnBrk="0" hangingPunct="1">
            <a:defRPr kumimoji="1" sz="1900" kern="1200">
              <a:solidFill>
                <a:schemeClr val="tx1"/>
              </a:solidFill>
              <a:latin typeface="Arial" charset="0"/>
              <a:ea typeface="ＭＳ Ｐゴシック" pitchFamily="50" charset="-128"/>
              <a:cs typeface="+mn-cs"/>
            </a:defRPr>
          </a:lvl8pPr>
          <a:lvl9pPr marL="3657600" algn="l" defTabSz="914400" rtl="0" eaLnBrk="1" latinLnBrk="0" hangingPunct="1">
            <a:defRPr kumimoji="1" sz="1900" kern="1200">
              <a:solidFill>
                <a:schemeClr val="tx1"/>
              </a:solidFill>
              <a:latin typeface="Arial" charset="0"/>
              <a:ea typeface="ＭＳ Ｐゴシック" pitchFamily="50" charset="-128"/>
              <a:cs typeface="+mn-cs"/>
            </a:defRPr>
          </a:lvl9pPr>
        </a:lstStyle>
        <a:p>
          <a:pPr marL="177800" indent="-177800"/>
          <a:r>
            <a:rPr lang="en-US" altLang="ja-JP" sz="1000" baseline="30000">
              <a:latin typeface="ＭＳ Ｐ明朝" panose="02020600040205080304" pitchFamily="18" charset="-128"/>
              <a:ea typeface="ＭＳ Ｐ明朝" panose="02020600040205080304" pitchFamily="18" charset="-128"/>
            </a:rPr>
            <a:t>※</a:t>
          </a:r>
          <a:r>
            <a:rPr lang="ja-JP" altLang="en-US" sz="1000" baseline="30000">
              <a:latin typeface="ＭＳ Ｐ明朝" panose="02020600040205080304" pitchFamily="18" charset="-128"/>
              <a:ea typeface="ＭＳ Ｐ明朝" panose="02020600040205080304" pitchFamily="18" charset="-128"/>
            </a:rPr>
            <a:t>１ </a:t>
          </a:r>
          <a:r>
            <a:rPr kumimoji="1" lang="en-US" altLang="ja-JP" sz="1000">
              <a:latin typeface="ＭＳ Ｐ明朝" panose="02020600040205080304" pitchFamily="18" charset="-128"/>
              <a:ea typeface="ＭＳ Ｐ明朝" panose="02020600040205080304" pitchFamily="18" charset="-128"/>
              <a:cs typeface="Meiryo UI" panose="020B0604030504040204" pitchFamily="50" charset="-128"/>
            </a:rPr>
            <a:t>	</a:t>
          </a:r>
          <a:r>
            <a:rPr kumimoji="1" lang="ja-JP" altLang="en-US" sz="1000">
              <a:latin typeface="ＭＳ Ｐ明朝" panose="02020600040205080304" pitchFamily="18" charset="-128"/>
              <a:ea typeface="ＭＳ Ｐ明朝" panose="02020600040205080304" pitchFamily="18" charset="-128"/>
              <a:cs typeface="Meiryo UI" panose="020B0604030504040204" pitchFamily="50" charset="-128"/>
            </a:rPr>
            <a:t>見積について</a:t>
          </a:r>
          <a:r>
            <a:rPr lang="ja-JP" altLang="en-US" sz="1000">
              <a:latin typeface="ＭＳ Ｐ明朝" panose="02020600040205080304" pitchFamily="18" charset="-128"/>
              <a:ea typeface="ＭＳ Ｐ明朝" panose="02020600040205080304" pitchFamily="18" charset="-128"/>
              <a:cs typeface="Meiryo UI" panose="020B0604030504040204" pitchFamily="50" charset="-128"/>
            </a:rPr>
            <a:t>は交付決定後、実際に発注する際には原則３社以上の見積合わせを実施しなければならないが、申請</a:t>
          </a:r>
          <a:r>
            <a:rPr kumimoji="1" lang="ja-JP" altLang="en-US" sz="1000">
              <a:latin typeface="ＭＳ Ｐ明朝" panose="02020600040205080304" pitchFamily="18" charset="-128"/>
              <a:ea typeface="ＭＳ Ｐ明朝" panose="02020600040205080304" pitchFamily="18" charset="-128"/>
              <a:cs typeface="Meiryo UI" panose="020B0604030504040204" pitchFamily="50" charset="-128"/>
            </a:rPr>
            <a:t>時点においては</a:t>
          </a:r>
          <a:r>
            <a:rPr lang="ja-JP" altLang="en-US" sz="1000">
              <a:latin typeface="ＭＳ Ｐ明朝" panose="02020600040205080304" pitchFamily="18" charset="-128"/>
              <a:ea typeface="ＭＳ Ｐ明朝" panose="02020600040205080304" pitchFamily="18" charset="-128"/>
              <a:cs typeface="Meiryo UI" panose="020B0604030504040204" pitchFamily="50" charset="-128"/>
            </a:rPr>
            <a:t>１社</a:t>
          </a:r>
          <a:r>
            <a:rPr kumimoji="1" lang="ja-JP" altLang="en-US" sz="1000">
              <a:latin typeface="ＭＳ Ｐ明朝" panose="02020600040205080304" pitchFamily="18" charset="-128"/>
              <a:ea typeface="ＭＳ Ｐ明朝" panose="02020600040205080304" pitchFamily="18" charset="-128"/>
              <a:cs typeface="Meiryo UI" panose="020B0604030504040204" pitchFamily="50" charset="-128"/>
            </a:rPr>
            <a:t>のみからの参考見積を根拠に支出計画書</a:t>
          </a:r>
          <a:r>
            <a:rPr lang="ja-JP" altLang="en-US" sz="1000">
              <a:latin typeface="ＭＳ Ｐ明朝" panose="02020600040205080304" pitchFamily="18" charset="-128"/>
              <a:ea typeface="ＭＳ Ｐ明朝" panose="02020600040205080304" pitchFamily="18" charset="-128"/>
              <a:cs typeface="Meiryo UI" panose="020B0604030504040204" pitchFamily="50" charset="-128"/>
            </a:rPr>
            <a:t>を作成しても構わない</a:t>
          </a:r>
          <a:r>
            <a:rPr kumimoji="1" lang="ja-JP" altLang="en-US" sz="1000">
              <a:latin typeface="ＭＳ Ｐ明朝" panose="02020600040205080304" pitchFamily="18" charset="-128"/>
              <a:ea typeface="ＭＳ Ｐ明朝" panose="02020600040205080304" pitchFamily="18" charset="-128"/>
              <a:cs typeface="Meiryo UI" panose="020B0604030504040204" pitchFamily="50" charset="-128"/>
            </a:rPr>
            <a:t>。</a:t>
          </a:r>
        </a:p>
      </xdr:txBody>
    </xdr:sp>
    <xdr:clientData/>
  </xdr:twoCellAnchor>
  <xdr:twoCellAnchor>
    <xdr:from>
      <xdr:col>3</xdr:col>
      <xdr:colOff>130820</xdr:colOff>
      <xdr:row>31</xdr:row>
      <xdr:rowOff>47098</xdr:rowOff>
    </xdr:from>
    <xdr:to>
      <xdr:col>4</xdr:col>
      <xdr:colOff>207020</xdr:colOff>
      <xdr:row>32</xdr:row>
      <xdr:rowOff>118022</xdr:rowOff>
    </xdr:to>
    <xdr:sp macro="" textlink="">
      <xdr:nvSpPr>
        <xdr:cNvPr id="15" name="テキスト ボックス 3">
          <a:extLst>
            <a:ext uri="{FF2B5EF4-FFF2-40B4-BE49-F238E27FC236}">
              <a16:creationId xmlns:a16="http://schemas.microsoft.com/office/drawing/2014/main" id="{00000000-0008-0000-0700-00000F000000}"/>
            </a:ext>
          </a:extLst>
        </xdr:cNvPr>
        <xdr:cNvSpPr txBox="1"/>
      </xdr:nvSpPr>
      <xdr:spPr>
        <a:xfrm>
          <a:off x="1959620" y="5069948"/>
          <a:ext cx="685800" cy="232849"/>
        </a:xfrm>
        <a:prstGeom prst="rect">
          <a:avLst/>
        </a:prstGeom>
      </xdr:spPr>
      <xdr:txBody>
        <a:bodyPr vert="horz" wrap="square" lIns="91440" tIns="45720" rIns="91440" bIns="45720" rtlCol="0">
          <a:spAutoFit/>
        </a:bodyPr>
        <a:lstStyle>
          <a:defPPr>
            <a:defRPr lang="ja-JP"/>
          </a:defPPr>
          <a:lvl1pPr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1pPr>
          <a:lvl2pPr marL="477838" indent="-20638"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2pPr>
          <a:lvl3pPr marL="957263" indent="-42863"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3pPr>
          <a:lvl4pPr marL="1436688" indent="-65088"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4pPr>
          <a:lvl5pPr marL="1914525" indent="-85725"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5pPr>
          <a:lvl6pPr marL="2286000" algn="l" defTabSz="914400" rtl="0" eaLnBrk="1" latinLnBrk="0" hangingPunct="1">
            <a:defRPr kumimoji="1" sz="1900" kern="1200">
              <a:solidFill>
                <a:schemeClr val="tx1"/>
              </a:solidFill>
              <a:latin typeface="Arial" charset="0"/>
              <a:ea typeface="ＭＳ Ｐゴシック" pitchFamily="50" charset="-128"/>
              <a:cs typeface="+mn-cs"/>
            </a:defRPr>
          </a:lvl6pPr>
          <a:lvl7pPr marL="2743200" algn="l" defTabSz="914400" rtl="0" eaLnBrk="1" latinLnBrk="0" hangingPunct="1">
            <a:defRPr kumimoji="1" sz="1900" kern="1200">
              <a:solidFill>
                <a:schemeClr val="tx1"/>
              </a:solidFill>
              <a:latin typeface="Arial" charset="0"/>
              <a:ea typeface="ＭＳ Ｐゴシック" pitchFamily="50" charset="-128"/>
              <a:cs typeface="+mn-cs"/>
            </a:defRPr>
          </a:lvl7pPr>
          <a:lvl8pPr marL="3200400" algn="l" defTabSz="914400" rtl="0" eaLnBrk="1" latinLnBrk="0" hangingPunct="1">
            <a:defRPr kumimoji="1" sz="1900" kern="1200">
              <a:solidFill>
                <a:schemeClr val="tx1"/>
              </a:solidFill>
              <a:latin typeface="Arial" charset="0"/>
              <a:ea typeface="ＭＳ Ｐゴシック" pitchFamily="50" charset="-128"/>
              <a:cs typeface="+mn-cs"/>
            </a:defRPr>
          </a:lvl8pPr>
          <a:lvl9pPr marL="3657600" algn="l" defTabSz="914400" rtl="0" eaLnBrk="1" latinLnBrk="0" hangingPunct="1">
            <a:defRPr kumimoji="1" sz="1900" kern="1200">
              <a:solidFill>
                <a:schemeClr val="tx1"/>
              </a:solidFill>
              <a:latin typeface="Arial" charset="0"/>
              <a:ea typeface="ＭＳ Ｐゴシック" pitchFamily="50" charset="-128"/>
              <a:cs typeface="+mn-cs"/>
            </a:defRPr>
          </a:lvl9pPr>
        </a:lstStyle>
        <a:p>
          <a:r>
            <a:rPr lang="ja-JP" altLang="en-US" sz="900">
              <a:solidFill>
                <a:schemeClr val="accent1"/>
              </a:solidFill>
              <a:latin typeface="ＭＳ Ｐ明朝" panose="02020600040205080304" pitchFamily="18" charset="-128"/>
              <a:ea typeface="ＭＳ Ｐ明朝" panose="02020600040205080304" pitchFamily="18" charset="-128"/>
              <a:cs typeface="Meiryo UI" panose="020B0604030504040204" pitchFamily="50" charset="-128"/>
            </a:rPr>
            <a:t>添付●</a:t>
          </a:r>
          <a:endParaRPr kumimoji="1" lang="ja-JP" altLang="en-US" sz="900">
            <a:solidFill>
              <a:schemeClr val="accent1"/>
            </a:solidFill>
            <a:latin typeface="ＭＳ Ｐ明朝" panose="02020600040205080304" pitchFamily="18" charset="-128"/>
            <a:ea typeface="ＭＳ Ｐ明朝" panose="02020600040205080304" pitchFamily="18" charset="-128"/>
            <a:cs typeface="Meiryo UI" panose="020B0604030504040204" pitchFamily="50" charset="-128"/>
          </a:endParaRPr>
        </a:p>
      </xdr:txBody>
    </xdr:sp>
    <xdr:clientData/>
  </xdr:twoCellAnchor>
  <xdr:twoCellAnchor>
    <xdr:from>
      <xdr:col>8</xdr:col>
      <xdr:colOff>437723</xdr:colOff>
      <xdr:row>8</xdr:row>
      <xdr:rowOff>108495</xdr:rowOff>
    </xdr:from>
    <xdr:to>
      <xdr:col>9</xdr:col>
      <xdr:colOff>513923</xdr:colOff>
      <xdr:row>10</xdr:row>
      <xdr:rowOff>7969</xdr:rowOff>
    </xdr:to>
    <xdr:sp macro="" textlink="">
      <xdr:nvSpPr>
        <xdr:cNvPr id="16" name="テキスト ボックス 22">
          <a:extLst>
            <a:ext uri="{FF2B5EF4-FFF2-40B4-BE49-F238E27FC236}">
              <a16:creationId xmlns:a16="http://schemas.microsoft.com/office/drawing/2014/main" id="{00000000-0008-0000-0700-000010000000}"/>
            </a:ext>
          </a:extLst>
        </xdr:cNvPr>
        <xdr:cNvSpPr txBox="1"/>
      </xdr:nvSpPr>
      <xdr:spPr>
        <a:xfrm>
          <a:off x="5314523" y="1400720"/>
          <a:ext cx="685800" cy="229674"/>
        </a:xfrm>
        <a:prstGeom prst="rect">
          <a:avLst/>
        </a:prstGeom>
      </xdr:spPr>
      <xdr:txBody>
        <a:bodyPr vert="horz" wrap="square" lIns="91440" tIns="45720" rIns="91440" bIns="45720" rtlCol="0">
          <a:spAutoFit/>
        </a:bodyPr>
        <a:lstStyle>
          <a:defPPr>
            <a:defRPr lang="ja-JP"/>
          </a:defPPr>
          <a:lvl1pPr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1pPr>
          <a:lvl2pPr marL="477838" indent="-20638"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2pPr>
          <a:lvl3pPr marL="957263" indent="-42863"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3pPr>
          <a:lvl4pPr marL="1436688" indent="-65088"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4pPr>
          <a:lvl5pPr marL="1914525" indent="-85725"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5pPr>
          <a:lvl6pPr marL="2286000" algn="l" defTabSz="914400" rtl="0" eaLnBrk="1" latinLnBrk="0" hangingPunct="1">
            <a:defRPr kumimoji="1" sz="1900" kern="1200">
              <a:solidFill>
                <a:schemeClr val="tx1"/>
              </a:solidFill>
              <a:latin typeface="Arial" charset="0"/>
              <a:ea typeface="ＭＳ Ｐゴシック" pitchFamily="50" charset="-128"/>
              <a:cs typeface="+mn-cs"/>
            </a:defRPr>
          </a:lvl6pPr>
          <a:lvl7pPr marL="2743200" algn="l" defTabSz="914400" rtl="0" eaLnBrk="1" latinLnBrk="0" hangingPunct="1">
            <a:defRPr kumimoji="1" sz="1900" kern="1200">
              <a:solidFill>
                <a:schemeClr val="tx1"/>
              </a:solidFill>
              <a:latin typeface="Arial" charset="0"/>
              <a:ea typeface="ＭＳ Ｐゴシック" pitchFamily="50" charset="-128"/>
              <a:cs typeface="+mn-cs"/>
            </a:defRPr>
          </a:lvl7pPr>
          <a:lvl8pPr marL="3200400" algn="l" defTabSz="914400" rtl="0" eaLnBrk="1" latinLnBrk="0" hangingPunct="1">
            <a:defRPr kumimoji="1" sz="1900" kern="1200">
              <a:solidFill>
                <a:schemeClr val="tx1"/>
              </a:solidFill>
              <a:latin typeface="Arial" charset="0"/>
              <a:ea typeface="ＭＳ Ｐゴシック" pitchFamily="50" charset="-128"/>
              <a:cs typeface="+mn-cs"/>
            </a:defRPr>
          </a:lvl8pPr>
          <a:lvl9pPr marL="3657600" algn="l" defTabSz="914400" rtl="0" eaLnBrk="1" latinLnBrk="0" hangingPunct="1">
            <a:defRPr kumimoji="1" sz="1900" kern="1200">
              <a:solidFill>
                <a:schemeClr val="tx1"/>
              </a:solidFill>
              <a:latin typeface="Arial" charset="0"/>
              <a:ea typeface="ＭＳ Ｐゴシック" pitchFamily="50" charset="-128"/>
              <a:cs typeface="+mn-cs"/>
            </a:defRPr>
          </a:lvl9pPr>
        </a:lstStyle>
        <a:p>
          <a:r>
            <a:rPr lang="ja-JP" altLang="en-US" sz="900">
              <a:solidFill>
                <a:schemeClr val="accent1"/>
              </a:solidFill>
              <a:latin typeface="ＭＳ Ｐ明朝" panose="02020600040205080304" pitchFamily="18" charset="-128"/>
              <a:ea typeface="ＭＳ Ｐ明朝" panose="02020600040205080304" pitchFamily="18" charset="-128"/>
              <a:cs typeface="Meiryo UI" panose="020B0604030504040204" pitchFamily="50" charset="-128"/>
            </a:rPr>
            <a:t>添付●</a:t>
          </a:r>
          <a:endParaRPr lang="en-US" altLang="ja-JP" sz="900">
            <a:solidFill>
              <a:schemeClr val="accent1"/>
            </a:solidFill>
            <a:latin typeface="ＭＳ Ｐ明朝" panose="02020600040205080304" pitchFamily="18" charset="-128"/>
            <a:ea typeface="ＭＳ Ｐ明朝" panose="02020600040205080304" pitchFamily="18" charset="-128"/>
            <a:cs typeface="Meiryo UI" panose="020B0604030504040204" pitchFamily="50" charset="-128"/>
          </a:endParaRPr>
        </a:p>
      </xdr:txBody>
    </xdr:sp>
    <xdr:clientData/>
  </xdr:twoCellAnchor>
  <xdr:twoCellAnchor>
    <xdr:from>
      <xdr:col>2</xdr:col>
      <xdr:colOff>457648</xdr:colOff>
      <xdr:row>9</xdr:row>
      <xdr:rowOff>76744</xdr:rowOff>
    </xdr:from>
    <xdr:to>
      <xdr:col>3</xdr:col>
      <xdr:colOff>533848</xdr:colOff>
      <xdr:row>11</xdr:row>
      <xdr:rowOff>119909</xdr:rowOff>
    </xdr:to>
    <xdr:sp macro="" textlink="">
      <xdr:nvSpPr>
        <xdr:cNvPr id="17" name="テキスト ボックス 23">
          <a:extLst>
            <a:ext uri="{FF2B5EF4-FFF2-40B4-BE49-F238E27FC236}">
              <a16:creationId xmlns:a16="http://schemas.microsoft.com/office/drawing/2014/main" id="{00000000-0008-0000-0700-000011000000}"/>
            </a:ext>
          </a:extLst>
        </xdr:cNvPr>
        <xdr:cNvSpPr txBox="1"/>
      </xdr:nvSpPr>
      <xdr:spPr>
        <a:xfrm>
          <a:off x="1676848" y="1534069"/>
          <a:ext cx="685800" cy="370190"/>
        </a:xfrm>
        <a:prstGeom prst="rect">
          <a:avLst/>
        </a:prstGeom>
      </xdr:spPr>
      <xdr:txBody>
        <a:bodyPr vert="horz" wrap="square" lIns="91440" tIns="45720" rIns="91440" bIns="45720" rtlCol="0">
          <a:spAutoFit/>
        </a:bodyPr>
        <a:lstStyle>
          <a:defPPr>
            <a:defRPr lang="ja-JP"/>
          </a:defPPr>
          <a:lvl1pPr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1pPr>
          <a:lvl2pPr marL="477838" indent="-20638"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2pPr>
          <a:lvl3pPr marL="957263" indent="-42863"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3pPr>
          <a:lvl4pPr marL="1436688" indent="-65088"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4pPr>
          <a:lvl5pPr marL="1914525" indent="-85725"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5pPr>
          <a:lvl6pPr marL="2286000" algn="l" defTabSz="914400" rtl="0" eaLnBrk="1" latinLnBrk="0" hangingPunct="1">
            <a:defRPr kumimoji="1" sz="1900" kern="1200">
              <a:solidFill>
                <a:schemeClr val="tx1"/>
              </a:solidFill>
              <a:latin typeface="Arial" charset="0"/>
              <a:ea typeface="ＭＳ Ｐゴシック" pitchFamily="50" charset="-128"/>
              <a:cs typeface="+mn-cs"/>
            </a:defRPr>
          </a:lvl6pPr>
          <a:lvl7pPr marL="2743200" algn="l" defTabSz="914400" rtl="0" eaLnBrk="1" latinLnBrk="0" hangingPunct="1">
            <a:defRPr kumimoji="1" sz="1900" kern="1200">
              <a:solidFill>
                <a:schemeClr val="tx1"/>
              </a:solidFill>
              <a:latin typeface="Arial" charset="0"/>
              <a:ea typeface="ＭＳ Ｐゴシック" pitchFamily="50" charset="-128"/>
              <a:cs typeface="+mn-cs"/>
            </a:defRPr>
          </a:lvl7pPr>
          <a:lvl8pPr marL="3200400" algn="l" defTabSz="914400" rtl="0" eaLnBrk="1" latinLnBrk="0" hangingPunct="1">
            <a:defRPr kumimoji="1" sz="1900" kern="1200">
              <a:solidFill>
                <a:schemeClr val="tx1"/>
              </a:solidFill>
              <a:latin typeface="Arial" charset="0"/>
              <a:ea typeface="ＭＳ Ｐゴシック" pitchFamily="50" charset="-128"/>
              <a:cs typeface="+mn-cs"/>
            </a:defRPr>
          </a:lvl8pPr>
          <a:lvl9pPr marL="3657600" algn="l" defTabSz="914400" rtl="0" eaLnBrk="1" latinLnBrk="0" hangingPunct="1">
            <a:defRPr kumimoji="1" sz="1900" kern="1200">
              <a:solidFill>
                <a:schemeClr val="tx1"/>
              </a:solidFill>
              <a:latin typeface="Arial" charset="0"/>
              <a:ea typeface="ＭＳ Ｐゴシック" pitchFamily="50" charset="-128"/>
              <a:cs typeface="+mn-cs"/>
            </a:defRPr>
          </a:lvl9pPr>
        </a:lstStyle>
        <a:p>
          <a:r>
            <a:rPr lang="en-US" altLang="ja-JP" sz="900">
              <a:solidFill>
                <a:schemeClr val="accent1"/>
              </a:solidFill>
              <a:latin typeface="ＭＳ Ｐ明朝" panose="02020600040205080304" pitchFamily="18" charset="-128"/>
              <a:ea typeface="ＭＳ Ｐ明朝" panose="02020600040205080304" pitchFamily="18" charset="-128"/>
              <a:cs typeface="Meiryo UI" panose="020B0604030504040204" pitchFamily="50" charset="-128"/>
            </a:rPr>
            <a:t>No</a:t>
          </a:r>
          <a:r>
            <a:rPr lang="ja-JP" altLang="en-US" sz="900">
              <a:solidFill>
                <a:schemeClr val="accent1"/>
              </a:solidFill>
              <a:latin typeface="ＭＳ Ｐ明朝" panose="02020600040205080304" pitchFamily="18" charset="-128"/>
              <a:ea typeface="ＭＳ Ｐ明朝" panose="02020600040205080304" pitchFamily="18" charset="-128"/>
              <a:cs typeface="Meiryo UI" panose="020B0604030504040204" pitchFamily="50" charset="-128"/>
            </a:rPr>
            <a:t>●</a:t>
          </a:r>
          <a:endParaRPr lang="en-US" altLang="ja-JP" sz="900">
            <a:solidFill>
              <a:schemeClr val="accent1"/>
            </a:solidFill>
            <a:latin typeface="ＭＳ Ｐ明朝" panose="02020600040205080304" pitchFamily="18" charset="-128"/>
            <a:ea typeface="ＭＳ Ｐ明朝" panose="02020600040205080304" pitchFamily="18" charset="-128"/>
            <a:cs typeface="Meiryo UI" panose="020B0604030504040204" pitchFamily="50" charset="-128"/>
          </a:endParaRPr>
        </a:p>
        <a:p>
          <a:r>
            <a:rPr lang="ja-JP" altLang="en-US" sz="900">
              <a:solidFill>
                <a:schemeClr val="accent1"/>
              </a:solidFill>
              <a:latin typeface="ＭＳ Ｐ明朝" panose="02020600040205080304" pitchFamily="18" charset="-128"/>
              <a:ea typeface="ＭＳ Ｐ明朝" panose="02020600040205080304" pitchFamily="18" charset="-128"/>
              <a:cs typeface="Meiryo UI" panose="020B0604030504040204" pitchFamily="50" charset="-128"/>
            </a:rPr>
            <a:t>金額根拠</a:t>
          </a:r>
          <a:endParaRPr lang="en-US" altLang="ja-JP" sz="900">
            <a:solidFill>
              <a:schemeClr val="accent1"/>
            </a:solidFill>
            <a:latin typeface="ＭＳ Ｐ明朝" panose="02020600040205080304" pitchFamily="18" charset="-128"/>
            <a:ea typeface="ＭＳ Ｐ明朝" panose="02020600040205080304" pitchFamily="18" charset="-128"/>
            <a:cs typeface="Meiryo UI" panose="020B0604030504040204" pitchFamily="50" charset="-128"/>
          </a:endParaRPr>
        </a:p>
      </xdr:txBody>
    </xdr:sp>
    <xdr:clientData/>
  </xdr:twoCellAnchor>
  <xdr:twoCellAnchor>
    <xdr:from>
      <xdr:col>3</xdr:col>
      <xdr:colOff>278729</xdr:colOff>
      <xdr:row>1</xdr:row>
      <xdr:rowOff>161925</xdr:rowOff>
    </xdr:from>
    <xdr:to>
      <xdr:col>6</xdr:col>
      <xdr:colOff>123825</xdr:colOff>
      <xdr:row>7</xdr:row>
      <xdr:rowOff>49831</xdr:rowOff>
    </xdr:to>
    <xdr:sp macro="" textlink="">
      <xdr:nvSpPr>
        <xdr:cNvPr id="18" name="四角形吹き出し 27">
          <a:extLst>
            <a:ext uri="{FF2B5EF4-FFF2-40B4-BE49-F238E27FC236}">
              <a16:creationId xmlns:a16="http://schemas.microsoft.com/office/drawing/2014/main" id="{00000000-0008-0000-0700-000012000000}"/>
            </a:ext>
          </a:extLst>
        </xdr:cNvPr>
        <xdr:cNvSpPr/>
      </xdr:nvSpPr>
      <xdr:spPr bwMode="auto">
        <a:xfrm>
          <a:off x="2104354" y="320675"/>
          <a:ext cx="1673896" cy="859456"/>
        </a:xfrm>
        <a:prstGeom prst="wedgeRectCallout">
          <a:avLst>
            <a:gd name="adj1" fmla="val -42364"/>
            <a:gd name="adj2" fmla="val 87653"/>
          </a:avLst>
        </a:prstGeom>
        <a:solidFill>
          <a:schemeClr val="bg1"/>
        </a:solidFill>
        <a:ln w="6350">
          <a:solidFill>
            <a:srgbClr val="FF0000"/>
          </a:solidFill>
          <a:round/>
          <a:headEnd/>
          <a:tailEnd/>
        </a:ln>
      </xdr:spPr>
      <xdr:txBody>
        <a:bodyPr wrap="square" rtlCol="0" anchor="ctr"/>
        <a:lstStyle>
          <a:defPPr>
            <a:defRPr lang="ja-JP"/>
          </a:defPPr>
          <a:lvl1pPr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1pPr>
          <a:lvl2pPr marL="477838" indent="-20638"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2pPr>
          <a:lvl3pPr marL="957263" indent="-42863"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3pPr>
          <a:lvl4pPr marL="1436688" indent="-65088"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4pPr>
          <a:lvl5pPr marL="1914525" indent="-85725"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5pPr>
          <a:lvl6pPr marL="2286000" algn="l" defTabSz="914400" rtl="0" eaLnBrk="1" latinLnBrk="0" hangingPunct="1">
            <a:defRPr kumimoji="1" sz="1900" kern="1200">
              <a:solidFill>
                <a:schemeClr val="tx1"/>
              </a:solidFill>
              <a:latin typeface="Arial" charset="0"/>
              <a:ea typeface="ＭＳ Ｐゴシック" pitchFamily="50" charset="-128"/>
              <a:cs typeface="+mn-cs"/>
            </a:defRPr>
          </a:lvl6pPr>
          <a:lvl7pPr marL="2743200" algn="l" defTabSz="914400" rtl="0" eaLnBrk="1" latinLnBrk="0" hangingPunct="1">
            <a:defRPr kumimoji="1" sz="1900" kern="1200">
              <a:solidFill>
                <a:schemeClr val="tx1"/>
              </a:solidFill>
              <a:latin typeface="Arial" charset="0"/>
              <a:ea typeface="ＭＳ Ｐゴシック" pitchFamily="50" charset="-128"/>
              <a:cs typeface="+mn-cs"/>
            </a:defRPr>
          </a:lvl7pPr>
          <a:lvl8pPr marL="3200400" algn="l" defTabSz="914400" rtl="0" eaLnBrk="1" latinLnBrk="0" hangingPunct="1">
            <a:defRPr kumimoji="1" sz="1900" kern="1200">
              <a:solidFill>
                <a:schemeClr val="tx1"/>
              </a:solidFill>
              <a:latin typeface="Arial" charset="0"/>
              <a:ea typeface="ＭＳ Ｐゴシック" pitchFamily="50" charset="-128"/>
              <a:cs typeface="+mn-cs"/>
            </a:defRPr>
          </a:lvl8pPr>
          <a:lvl9pPr marL="3657600" algn="l" defTabSz="914400" rtl="0" eaLnBrk="1" latinLnBrk="0" hangingPunct="1">
            <a:defRPr kumimoji="1" sz="1900" kern="1200">
              <a:solidFill>
                <a:schemeClr val="tx1"/>
              </a:solidFill>
              <a:latin typeface="Arial" charset="0"/>
              <a:ea typeface="ＭＳ Ｐゴシック" pitchFamily="50" charset="-128"/>
              <a:cs typeface="+mn-cs"/>
            </a:defRPr>
          </a:lvl9pPr>
        </a:lstStyle>
        <a:p>
          <a:r>
            <a:rPr lang="ja-JP" altLang="en-US" sz="1000">
              <a:solidFill>
                <a:srgbClr val="FF0000"/>
              </a:solidFill>
              <a:latin typeface="ＭＳ Ｐ明朝" panose="02020600040205080304" pitchFamily="18" charset="-128"/>
              <a:ea typeface="ＭＳ Ｐ明朝" panose="02020600040205080304" pitchFamily="18" charset="-128"/>
            </a:rPr>
            <a:t>支出計画書に記入したどの費用細目に紐付く書類かを分かるように記入すること。</a:t>
          </a:r>
          <a:endParaRPr lang="en-US" altLang="ja-JP" sz="1000">
            <a:solidFill>
              <a:srgbClr val="FF0000"/>
            </a:solidFill>
            <a:latin typeface="ＭＳ Ｐ明朝" panose="02020600040205080304" pitchFamily="18" charset="-128"/>
            <a:ea typeface="ＭＳ Ｐ明朝" panose="02020600040205080304" pitchFamily="18" charset="-128"/>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F17"/>
  <sheetViews>
    <sheetView showGridLines="0" view="pageBreakPreview" zoomScale="70" zoomScaleNormal="85" zoomScaleSheetLayoutView="70" workbookViewId="0"/>
  </sheetViews>
  <sheetFormatPr defaultColWidth="9" defaultRowHeight="13"/>
  <cols>
    <col min="1" max="1" width="5" style="44" customWidth="1"/>
    <col min="2" max="2" width="21.6328125" style="44" customWidth="1"/>
    <col min="3" max="3" width="42.81640625" style="44" customWidth="1"/>
    <col min="4" max="4" width="11.1796875" style="44" customWidth="1"/>
    <col min="5" max="5" width="70.1796875" style="44" customWidth="1"/>
    <col min="6" max="16384" width="9" style="44"/>
  </cols>
  <sheetData>
    <row r="1" spans="1:6" ht="34.5" customHeight="1">
      <c r="A1" s="165" t="s">
        <v>306</v>
      </c>
      <c r="B1" s="166"/>
      <c r="C1" s="167"/>
      <c r="D1" s="167"/>
      <c r="E1" s="168"/>
      <c r="F1" s="44" t="s">
        <v>312</v>
      </c>
    </row>
    <row r="2" spans="1:6" ht="54" customHeight="1">
      <c r="A2" s="169" t="s">
        <v>71</v>
      </c>
      <c r="B2" s="170"/>
      <c r="C2" s="171" t="s">
        <v>70</v>
      </c>
      <c r="D2" s="172" t="s">
        <v>68</v>
      </c>
      <c r="E2" s="173" t="s">
        <v>10</v>
      </c>
    </row>
    <row r="3" spans="1:6" ht="71.25" customHeight="1">
      <c r="A3" s="174" t="s">
        <v>82</v>
      </c>
      <c r="B3" s="175" t="s">
        <v>185</v>
      </c>
      <c r="C3" s="202" t="s">
        <v>173</v>
      </c>
      <c r="D3" s="176" t="s">
        <v>171</v>
      </c>
      <c r="E3" s="177"/>
    </row>
    <row r="4" spans="1:6" ht="71.25" customHeight="1">
      <c r="A4" s="178"/>
      <c r="B4" s="179"/>
      <c r="C4" s="203" t="s">
        <v>174</v>
      </c>
      <c r="D4" s="176" t="s">
        <v>171</v>
      </c>
      <c r="E4" s="180" t="s">
        <v>90</v>
      </c>
    </row>
    <row r="5" spans="1:6" ht="51" customHeight="1">
      <c r="A5" s="178"/>
      <c r="B5" s="179"/>
      <c r="C5" s="203" t="s">
        <v>175</v>
      </c>
      <c r="D5" s="181" t="s">
        <v>88</v>
      </c>
      <c r="E5" s="182" t="s">
        <v>259</v>
      </c>
    </row>
    <row r="6" spans="1:6" ht="51" customHeight="1">
      <c r="A6" s="178"/>
      <c r="B6" s="179"/>
      <c r="C6" s="204" t="s">
        <v>176</v>
      </c>
      <c r="D6" s="176" t="s">
        <v>72</v>
      </c>
      <c r="E6" s="177" t="s">
        <v>110</v>
      </c>
    </row>
    <row r="7" spans="1:6" ht="51" customHeight="1">
      <c r="A7" s="178"/>
      <c r="B7" s="179"/>
      <c r="C7" s="205" t="s">
        <v>177</v>
      </c>
      <c r="D7" s="176" t="s">
        <v>171</v>
      </c>
      <c r="E7" s="183" t="s">
        <v>179</v>
      </c>
    </row>
    <row r="8" spans="1:6" ht="51" customHeight="1">
      <c r="A8" s="184"/>
      <c r="B8" s="185"/>
      <c r="C8" s="206" t="s">
        <v>178</v>
      </c>
      <c r="D8" s="176" t="s">
        <v>171</v>
      </c>
      <c r="E8" s="183" t="s">
        <v>188</v>
      </c>
    </row>
    <row r="9" spans="1:6" ht="71.25" customHeight="1">
      <c r="A9" s="186" t="s">
        <v>92</v>
      </c>
      <c r="B9" s="187" t="s">
        <v>160</v>
      </c>
      <c r="C9" s="188"/>
      <c r="D9" s="176" t="s">
        <v>172</v>
      </c>
      <c r="E9" s="177" t="s">
        <v>311</v>
      </c>
    </row>
    <row r="10" spans="1:6" ht="71.25" customHeight="1">
      <c r="A10" s="174" t="s">
        <v>83</v>
      </c>
      <c r="B10" s="189" t="s">
        <v>169</v>
      </c>
      <c r="C10" s="190" t="s">
        <v>251</v>
      </c>
      <c r="D10" s="191" t="s">
        <v>69</v>
      </c>
      <c r="E10" s="192" t="s">
        <v>182</v>
      </c>
    </row>
    <row r="11" spans="1:6" ht="71.25" customHeight="1">
      <c r="A11" s="184"/>
      <c r="B11" s="193"/>
      <c r="C11" s="42" t="s">
        <v>183</v>
      </c>
      <c r="D11" s="191" t="s">
        <v>184</v>
      </c>
      <c r="E11" s="192" t="s">
        <v>189</v>
      </c>
    </row>
    <row r="12" spans="1:6" ht="71.25" customHeight="1">
      <c r="A12" s="186" t="s">
        <v>84</v>
      </c>
      <c r="B12" s="194" t="s">
        <v>180</v>
      </c>
      <c r="C12" s="195"/>
      <c r="D12" s="191" t="s">
        <v>181</v>
      </c>
      <c r="E12" s="196" t="s">
        <v>170</v>
      </c>
    </row>
    <row r="13" spans="1:6" ht="71.25" customHeight="1">
      <c r="A13" s="186" t="s">
        <v>85</v>
      </c>
      <c r="B13" s="197" t="s">
        <v>99</v>
      </c>
      <c r="C13" s="198"/>
      <c r="D13" s="230" t="s">
        <v>69</v>
      </c>
      <c r="E13" s="192" t="s">
        <v>98</v>
      </c>
    </row>
    <row r="14" spans="1:6" ht="71.25" customHeight="1">
      <c r="A14" s="186" t="s">
        <v>86</v>
      </c>
      <c r="B14" s="197" t="s">
        <v>187</v>
      </c>
      <c r="C14" s="199"/>
      <c r="D14" s="229" t="s">
        <v>186</v>
      </c>
      <c r="E14" s="228" t="s">
        <v>252</v>
      </c>
    </row>
    <row r="15" spans="1:6" ht="71.25" customHeight="1">
      <c r="A15" s="174" t="s">
        <v>87</v>
      </c>
      <c r="B15" s="197" t="s">
        <v>258</v>
      </c>
      <c r="C15" s="199"/>
      <c r="D15" s="200" t="s">
        <v>181</v>
      </c>
      <c r="E15" s="201" t="s">
        <v>253</v>
      </c>
    </row>
    <row r="16" spans="1:6" ht="71.25" customHeight="1">
      <c r="A16" s="174" t="s">
        <v>294</v>
      </c>
      <c r="B16" s="197" t="s">
        <v>295</v>
      </c>
      <c r="C16" s="199"/>
      <c r="D16" s="200" t="s">
        <v>181</v>
      </c>
      <c r="E16" s="201" t="s">
        <v>296</v>
      </c>
    </row>
    <row r="17" ht="18.75" customHeight="1"/>
  </sheetData>
  <sheetProtection algorithmName="SHA-512" hashValue="YaedSIB+ejJzzfKgYRVea/lowlulIzsNgsN7bxQK5V3yhlvXxMcbCgLmqNdk1mWVS6KEUjizNxOfErUHPChGGw==" saltValue="TzbvLbQDz+dRw+XA/OQb2Q==" spinCount="100000" sheet="1" objects="1" scenarios="1"/>
  <phoneticPr fontId="3"/>
  <hyperlinks>
    <hyperlink ref="C3" location="'①-1 事業者基本情報'!A1" display="①-1 事業者基本情報" xr:uid="{73AB735C-1409-47DD-AD9F-3DE6375A0BEE}"/>
    <hyperlink ref="C4" location="'①-2 支出計画書'!A1" display="①-2 支出計画書" xr:uid="{0402FEEC-59E4-4365-974E-3B1910CC9984}"/>
    <hyperlink ref="C5" location="'①-3 交付申請書（様式第１）'!A1" display="①-3 交付申請書" xr:uid="{C9A01949-7FB0-487D-9F03-3797994A1EEA}"/>
    <hyperlink ref="C6" location="'①-4 役員名簿'!A1" display="①-4 役員名簿" xr:uid="{A6F99FBB-BA1B-4005-B7C0-10ED17345B64}"/>
    <hyperlink ref="C7" location="'①-5 人件費単価計算書'!A1" display="'①-5 人件費単価計算書'!A1" xr:uid="{B7973207-7B48-4B00-A0A5-20D5E69DD0E1}"/>
    <hyperlink ref="C8" location="'①-6 人件費計算根拠'!A1" display="'①-6 人件費計算根拠'!A1" xr:uid="{9A234C90-E709-4C41-BD09-18FE7949A3AB}"/>
  </hyperlinks>
  <pageMargins left="0.23622047244094491" right="0" top="0.74803149606299213" bottom="0.74803149606299213" header="0.31496062992125984" footer="0.31496062992125984"/>
  <pageSetup paperSize="9" scale="6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1F92D0-C8C9-4029-951E-765B9135E6C0}">
  <dimension ref="A1:J47"/>
  <sheetViews>
    <sheetView topLeftCell="A7" workbookViewId="0">
      <selection activeCell="B1" sqref="B1:L1048576"/>
    </sheetView>
  </sheetViews>
  <sheetFormatPr defaultColWidth="8.81640625" defaultRowHeight="13"/>
  <cols>
    <col min="3" max="3" width="38.81640625" customWidth="1"/>
    <col min="6" max="6" width="32.453125" customWidth="1"/>
  </cols>
  <sheetData>
    <row r="1" spans="1:10">
      <c r="E1" s="29" t="s">
        <v>31</v>
      </c>
    </row>
    <row r="2" spans="1:10">
      <c r="B2" t="s">
        <v>162</v>
      </c>
      <c r="D2" t="s">
        <v>163</v>
      </c>
    </row>
    <row r="4" spans="1:10">
      <c r="C4" s="30"/>
      <c r="G4" s="31"/>
      <c r="H4" s="31"/>
      <c r="I4" s="31"/>
      <c r="J4" s="31"/>
    </row>
    <row r="5" spans="1:10">
      <c r="G5" s="31"/>
      <c r="H5" s="31"/>
      <c r="I5" s="31"/>
      <c r="J5" s="31"/>
    </row>
    <row r="6" spans="1:10">
      <c r="G6" s="31"/>
      <c r="H6" s="31"/>
      <c r="I6" s="31"/>
      <c r="J6" s="31"/>
    </row>
    <row r="7" spans="1:10">
      <c r="A7" t="s">
        <v>164</v>
      </c>
      <c r="B7">
        <v>0</v>
      </c>
      <c r="C7" s="32" t="str">
        <f>IFERROR(VLOOKUP(B7,'①-5 人件費単価計算書'!$A$16:$F$70,2,FALSE),"")</f>
        <v/>
      </c>
      <c r="D7" t="s">
        <v>165</v>
      </c>
      <c r="E7">
        <v>0</v>
      </c>
      <c r="F7" s="32" t="str">
        <f>IFERROR(VLOOKUP(E7,#REF!,2,FALSE),"")</f>
        <v/>
      </c>
      <c r="G7" s="33"/>
      <c r="H7" s="33"/>
      <c r="I7" s="33"/>
      <c r="J7" s="33"/>
    </row>
    <row r="8" spans="1:10">
      <c r="B8">
        <v>1</v>
      </c>
      <c r="C8" s="32" t="str">
        <f>IFERROR(VLOOKUP(B8,'①-5 人件費単価計算書'!$A$16:$F$70,2,FALSE),"")</f>
        <v>○○ ○○</v>
      </c>
      <c r="E8">
        <v>1</v>
      </c>
      <c r="F8" s="32" t="str">
        <f>IFERROR(VLOOKUP(E8,#REF!,2,FALSE),"")</f>
        <v/>
      </c>
      <c r="G8" s="31"/>
      <c r="H8" s="31"/>
      <c r="I8" s="31"/>
      <c r="J8" s="31"/>
    </row>
    <row r="9" spans="1:10">
      <c r="B9">
        <v>2</v>
      </c>
      <c r="C9" s="32" t="str">
        <f>IFERROR(VLOOKUP(B9,'①-5 人件費単価計算書'!$A$16:$F$70,2,FALSE),"")</f>
        <v>○○ ○○</v>
      </c>
      <c r="E9">
        <v>2</v>
      </c>
      <c r="F9" s="32" t="str">
        <f>IFERROR(VLOOKUP(E9,#REF!,2,FALSE),"")</f>
        <v/>
      </c>
    </row>
    <row r="10" spans="1:10">
      <c r="B10">
        <v>3</v>
      </c>
      <c r="C10" s="32" t="str">
        <f>IFERROR(VLOOKUP(B10,'①-5 人件費単価計算書'!$A$16:$F$70,2,FALSE),"")</f>
        <v>○○ ○○</v>
      </c>
      <c r="E10">
        <v>3</v>
      </c>
      <c r="F10" s="32" t="str">
        <f>IFERROR(VLOOKUP(E10,#REF!,2,FALSE),"")</f>
        <v/>
      </c>
    </row>
    <row r="11" spans="1:10">
      <c r="B11">
        <v>4</v>
      </c>
      <c r="C11" s="32" t="str">
        <f>IFERROR(VLOOKUP(B11,'①-5 人件費単価計算書'!$A$16:$F$70,2,FALSE),"")</f>
        <v>○○ ○○</v>
      </c>
      <c r="E11">
        <v>4</v>
      </c>
      <c r="F11" s="32" t="str">
        <f>IFERROR(VLOOKUP(E11,#REF!,2,FALSE),"")</f>
        <v/>
      </c>
    </row>
    <row r="12" spans="1:10">
      <c r="B12">
        <v>5</v>
      </c>
      <c r="C12" s="32" t="str">
        <f>IFERROR(VLOOKUP(B12,'①-5 人件費単価計算書'!$A$16:$F$70,2,FALSE),"")</f>
        <v>●● 三郎</v>
      </c>
      <c r="E12">
        <v>5</v>
      </c>
      <c r="F12" s="32" t="str">
        <f>IFERROR(VLOOKUP(E12,#REF!,2,FALSE),"")</f>
        <v/>
      </c>
    </row>
    <row r="13" spans="1:10">
      <c r="B13">
        <v>6</v>
      </c>
      <c r="C13" s="32" t="str">
        <f>IFERROR(VLOOKUP(B13,'①-5 人件費単価計算書'!$A$16:$F$70,2,FALSE),"")</f>
        <v>◆◆ 四朗</v>
      </c>
      <c r="E13">
        <v>6</v>
      </c>
      <c r="F13" s="32" t="str">
        <f>IFERROR(VLOOKUP(E13,#REF!,2,FALSE),"")</f>
        <v/>
      </c>
    </row>
    <row r="14" spans="1:10">
      <c r="B14">
        <v>7</v>
      </c>
      <c r="C14" s="32" t="str">
        <f>IFERROR(VLOOKUP(B14,'①-5 人件費単価計算書'!$A$16:$F$70,2,FALSE),"")</f>
        <v/>
      </c>
      <c r="E14">
        <v>7</v>
      </c>
      <c r="F14" s="32" t="str">
        <f>IFERROR(VLOOKUP(E14,#REF!,2,FALSE),"")</f>
        <v/>
      </c>
    </row>
    <row r="15" spans="1:10">
      <c r="B15">
        <v>8</v>
      </c>
      <c r="C15" s="32" t="str">
        <f>IFERROR(VLOOKUP(B15,'①-5 人件費単価計算書'!$A$16:$F$70,2,FALSE),"")</f>
        <v/>
      </c>
      <c r="E15">
        <v>8</v>
      </c>
      <c r="F15" s="32" t="str">
        <f>IFERROR(VLOOKUP(E15,#REF!,2,FALSE),"")</f>
        <v/>
      </c>
    </row>
    <row r="16" spans="1:10">
      <c r="B16">
        <v>9</v>
      </c>
      <c r="C16" s="32" t="str">
        <f>IFERROR(VLOOKUP(B16,'①-5 人件費単価計算書'!$A$16:$F$70,2,FALSE),"")</f>
        <v/>
      </c>
      <c r="E16">
        <v>9</v>
      </c>
      <c r="F16" s="32" t="str">
        <f>IFERROR(VLOOKUP(E16,#REF!,2,FALSE),"")</f>
        <v/>
      </c>
    </row>
    <row r="17" spans="2:6">
      <c r="B17">
        <v>10</v>
      </c>
      <c r="C17" s="32" t="str">
        <f>IFERROR(VLOOKUP(B17,'①-5 人件費単価計算書'!$A$16:$F$70,2,FALSE),"")</f>
        <v/>
      </c>
      <c r="E17">
        <v>10</v>
      </c>
      <c r="F17" s="32" t="str">
        <f>IFERROR(VLOOKUP(E17,#REF!,2,FALSE),"")</f>
        <v/>
      </c>
    </row>
    <row r="18" spans="2:6">
      <c r="B18">
        <v>11</v>
      </c>
      <c r="C18" s="32" t="str">
        <f>IFERROR(VLOOKUP(B18,'①-5 人件費単価計算書'!$A$16:$F$70,2,FALSE),"")</f>
        <v/>
      </c>
      <c r="E18">
        <v>11</v>
      </c>
      <c r="F18" s="32" t="str">
        <f>IFERROR(VLOOKUP(E18,#REF!,2,FALSE),"")</f>
        <v/>
      </c>
    </row>
    <row r="19" spans="2:6">
      <c r="B19">
        <v>12</v>
      </c>
      <c r="C19" s="32" t="str">
        <f>IFERROR(VLOOKUP(B19,'①-5 人件費単価計算書'!$A$16:$F$70,2,FALSE),"")</f>
        <v/>
      </c>
      <c r="E19">
        <v>12</v>
      </c>
      <c r="F19" s="32" t="str">
        <f>IFERROR(VLOOKUP(E19,#REF!,2,FALSE),"")</f>
        <v/>
      </c>
    </row>
    <row r="20" spans="2:6">
      <c r="B20">
        <v>13</v>
      </c>
      <c r="C20" s="32" t="str">
        <f>IFERROR(VLOOKUP(B20,'①-5 人件費単価計算書'!$A$16:$F$70,2,FALSE),"")</f>
        <v/>
      </c>
      <c r="E20">
        <v>13</v>
      </c>
      <c r="F20" s="32" t="str">
        <f>IFERROR(VLOOKUP(E20,#REF!,2,FALSE),"")</f>
        <v/>
      </c>
    </row>
    <row r="21" spans="2:6">
      <c r="B21">
        <v>14</v>
      </c>
      <c r="C21" s="32" t="str">
        <f>IFERROR(VLOOKUP(B21,'①-5 人件費単価計算書'!$A$16:$F$70,2,FALSE),"")</f>
        <v/>
      </c>
      <c r="E21">
        <v>14</v>
      </c>
      <c r="F21" s="32" t="str">
        <f>IFERROR(VLOOKUP(E21,#REF!,2,FALSE),"")</f>
        <v/>
      </c>
    </row>
    <row r="22" spans="2:6">
      <c r="B22">
        <v>15</v>
      </c>
      <c r="C22" s="32" t="str">
        <f>IFERROR(VLOOKUP(B22,'①-5 人件費単価計算書'!$A$16:$F$70,2,FALSE),"")</f>
        <v/>
      </c>
      <c r="E22">
        <v>15</v>
      </c>
      <c r="F22" s="32" t="str">
        <f>IFERROR(VLOOKUP(E22,#REF!,2,FALSE),"")</f>
        <v/>
      </c>
    </row>
    <row r="23" spans="2:6">
      <c r="B23">
        <v>16</v>
      </c>
      <c r="C23" s="32" t="str">
        <f>IFERROR(VLOOKUP(B23,'①-5 人件費単価計算書'!$A$16:$F$70,2,FALSE),"")</f>
        <v/>
      </c>
      <c r="E23">
        <v>16</v>
      </c>
      <c r="F23" s="32" t="str">
        <f>IFERROR(VLOOKUP(E23,#REF!,2,FALSE),"")</f>
        <v/>
      </c>
    </row>
    <row r="24" spans="2:6">
      <c r="B24">
        <v>17</v>
      </c>
      <c r="C24" s="32" t="str">
        <f>IFERROR(VLOOKUP(B24,'①-5 人件費単価計算書'!$A$16:$F$70,2,FALSE),"")</f>
        <v/>
      </c>
      <c r="E24">
        <v>17</v>
      </c>
      <c r="F24" s="32" t="str">
        <f>IFERROR(VLOOKUP(E24,#REF!,2,FALSE),"")</f>
        <v/>
      </c>
    </row>
    <row r="25" spans="2:6">
      <c r="B25">
        <v>18</v>
      </c>
      <c r="C25" s="32" t="str">
        <f>IFERROR(VLOOKUP(B25,'①-5 人件費単価計算書'!$A$16:$F$70,2,FALSE),"")</f>
        <v/>
      </c>
      <c r="E25">
        <v>18</v>
      </c>
      <c r="F25" s="32" t="str">
        <f>IFERROR(VLOOKUP(E25,#REF!,2,FALSE),"")</f>
        <v/>
      </c>
    </row>
    <row r="26" spans="2:6">
      <c r="B26">
        <v>19</v>
      </c>
      <c r="C26" s="32" t="str">
        <f>IFERROR(VLOOKUP(B26,'①-5 人件費単価計算書'!$A$16:$F$70,2,FALSE),"")</f>
        <v/>
      </c>
      <c r="E26">
        <v>19</v>
      </c>
      <c r="F26" s="32" t="str">
        <f>IFERROR(VLOOKUP(E26,#REF!,2,FALSE),"")</f>
        <v/>
      </c>
    </row>
    <row r="27" spans="2:6">
      <c r="B27">
        <v>20</v>
      </c>
      <c r="C27" s="32" t="str">
        <f>IFERROR(VLOOKUP(B27,'①-5 人件費単価計算書'!$A$16:$F$70,2,FALSE),"")</f>
        <v/>
      </c>
      <c r="E27">
        <v>20</v>
      </c>
      <c r="F27" s="32" t="str">
        <f>IFERROR(VLOOKUP(E27,#REF!,2,FALSE),"")</f>
        <v/>
      </c>
    </row>
    <row r="28" spans="2:6">
      <c r="B28">
        <v>21</v>
      </c>
      <c r="C28" s="32" t="str">
        <f>IFERROR(VLOOKUP(B28,'①-5 人件費単価計算書'!$A$16:$F$70,2,FALSE),"")</f>
        <v/>
      </c>
      <c r="E28">
        <v>21</v>
      </c>
      <c r="F28" s="32" t="str">
        <f>IFERROR(VLOOKUP(E28,#REF!,2,FALSE),"")</f>
        <v/>
      </c>
    </row>
    <row r="29" spans="2:6">
      <c r="B29">
        <v>22</v>
      </c>
      <c r="C29" s="32" t="str">
        <f>IFERROR(VLOOKUP(B29,'①-5 人件費単価計算書'!$A$16:$F$70,2,FALSE),"")</f>
        <v/>
      </c>
      <c r="E29">
        <v>22</v>
      </c>
      <c r="F29" s="32" t="str">
        <f>IFERROR(VLOOKUP(E29,#REF!,2,FALSE),"")</f>
        <v/>
      </c>
    </row>
    <row r="30" spans="2:6">
      <c r="B30">
        <v>23</v>
      </c>
      <c r="C30" s="32" t="str">
        <f>IFERROR(VLOOKUP(B30,'①-5 人件費単価計算書'!$A$16:$F$70,2,FALSE),"")</f>
        <v/>
      </c>
      <c r="E30">
        <v>23</v>
      </c>
      <c r="F30" s="32" t="str">
        <f>IFERROR(VLOOKUP(E30,#REF!,2,FALSE),"")</f>
        <v/>
      </c>
    </row>
    <row r="31" spans="2:6">
      <c r="B31">
        <v>24</v>
      </c>
      <c r="C31" s="32" t="str">
        <f>IFERROR(VLOOKUP(B31,'①-5 人件費単価計算書'!$A$16:$F$70,2,FALSE),"")</f>
        <v/>
      </c>
      <c r="E31">
        <v>24</v>
      </c>
      <c r="F31" s="32" t="str">
        <f>IFERROR(VLOOKUP(E31,#REF!,2,FALSE),"")</f>
        <v/>
      </c>
    </row>
    <row r="32" spans="2:6">
      <c r="B32">
        <v>25</v>
      </c>
      <c r="C32" s="32" t="str">
        <f>IFERROR(VLOOKUP(B32,'①-5 人件費単価計算書'!$A$16:$F$70,2,FALSE),"")</f>
        <v/>
      </c>
      <c r="E32">
        <v>25</v>
      </c>
      <c r="F32" s="32" t="str">
        <f>IFERROR(VLOOKUP(E32,#REF!,2,FALSE),"")</f>
        <v/>
      </c>
    </row>
    <row r="33" spans="2:6">
      <c r="B33">
        <v>26</v>
      </c>
      <c r="C33" s="32" t="str">
        <f>IFERROR(VLOOKUP(B33,'①-5 人件費単価計算書'!$A$16:$F$70,2,FALSE),"")</f>
        <v/>
      </c>
      <c r="E33">
        <v>26</v>
      </c>
      <c r="F33" s="32" t="str">
        <f>IFERROR(VLOOKUP(E33,#REF!,2,FALSE),"")</f>
        <v/>
      </c>
    </row>
    <row r="34" spans="2:6">
      <c r="B34">
        <v>27</v>
      </c>
      <c r="C34" s="32" t="str">
        <f>IFERROR(VLOOKUP(B34,'①-5 人件費単価計算書'!$A$16:$F$70,2,FALSE),"")</f>
        <v/>
      </c>
      <c r="E34">
        <v>27</v>
      </c>
      <c r="F34" s="32" t="str">
        <f>IFERROR(VLOOKUP(E34,#REF!,2,FALSE),"")</f>
        <v/>
      </c>
    </row>
    <row r="35" spans="2:6">
      <c r="B35">
        <v>28</v>
      </c>
      <c r="C35" s="32" t="str">
        <f>IFERROR(VLOOKUP(B35,'①-5 人件費単価計算書'!$A$16:$F$70,2,FALSE),"")</f>
        <v/>
      </c>
      <c r="E35">
        <v>28</v>
      </c>
      <c r="F35" s="32" t="str">
        <f>IFERROR(VLOOKUP(E35,#REF!,2,FALSE),"")</f>
        <v/>
      </c>
    </row>
    <row r="36" spans="2:6">
      <c r="B36">
        <v>29</v>
      </c>
      <c r="C36" s="32" t="str">
        <f>IFERROR(VLOOKUP(B36,'①-5 人件費単価計算書'!$A$16:$F$70,2,FALSE),"")</f>
        <v/>
      </c>
      <c r="E36">
        <v>29</v>
      </c>
      <c r="F36" s="32" t="str">
        <f>IFERROR(VLOOKUP(E36,#REF!,2,FALSE),"")</f>
        <v/>
      </c>
    </row>
    <row r="37" spans="2:6">
      <c r="B37">
        <v>30</v>
      </c>
      <c r="C37" s="32" t="str">
        <f>IFERROR(VLOOKUP(B37,'①-5 人件費単価計算書'!$A$16:$F$70,2,FALSE),"")</f>
        <v/>
      </c>
      <c r="E37">
        <v>30</v>
      </c>
      <c r="F37" s="32" t="str">
        <f>IFERROR(VLOOKUP(E37,#REF!,2,FALSE),"")</f>
        <v/>
      </c>
    </row>
    <row r="38" spans="2:6">
      <c r="B38">
        <v>31</v>
      </c>
      <c r="C38" s="32" t="str">
        <f>IFERROR(VLOOKUP(B38,'①-5 人件費単価計算書'!$A$16:$F$70,2,FALSE),"")</f>
        <v/>
      </c>
      <c r="E38">
        <v>31</v>
      </c>
      <c r="F38" s="32" t="str">
        <f>IFERROR(VLOOKUP(E38,#REF!,2,FALSE),"")</f>
        <v/>
      </c>
    </row>
    <row r="39" spans="2:6">
      <c r="B39">
        <v>32</v>
      </c>
      <c r="C39" s="32" t="str">
        <f>IFERROR(VLOOKUP(B39,'①-5 人件費単価計算書'!$A$16:$F$70,2,FALSE),"")</f>
        <v/>
      </c>
      <c r="E39">
        <v>32</v>
      </c>
      <c r="F39" s="32" t="str">
        <f>IFERROR(VLOOKUP(E39,#REF!,2,FALSE),"")</f>
        <v/>
      </c>
    </row>
    <row r="40" spans="2:6">
      <c r="B40">
        <v>33</v>
      </c>
      <c r="C40" s="32" t="str">
        <f>IFERROR(VLOOKUP(B40,'①-5 人件費単価計算書'!$A$16:$F$70,2,FALSE),"")</f>
        <v/>
      </c>
      <c r="E40">
        <v>33</v>
      </c>
      <c r="F40" s="32" t="str">
        <f>IFERROR(VLOOKUP(E40,#REF!,2,FALSE),"")</f>
        <v/>
      </c>
    </row>
    <row r="41" spans="2:6">
      <c r="B41">
        <v>34</v>
      </c>
      <c r="C41" s="32" t="str">
        <f>IFERROR(VLOOKUP(B41,'①-5 人件費単価計算書'!$A$16:$F$70,2,FALSE),"")</f>
        <v/>
      </c>
      <c r="E41">
        <v>34</v>
      </c>
      <c r="F41" s="32" t="str">
        <f>IFERROR(VLOOKUP(E41,#REF!,2,FALSE),"")</f>
        <v/>
      </c>
    </row>
    <row r="42" spans="2:6">
      <c r="B42">
        <v>35</v>
      </c>
      <c r="C42" s="32" t="str">
        <f>IFERROR(VLOOKUP(B42,'①-5 人件費単価計算書'!$A$16:$F$70,2,FALSE),"")</f>
        <v/>
      </c>
      <c r="E42">
        <v>35</v>
      </c>
      <c r="F42" s="32" t="str">
        <f>IFERROR(VLOOKUP(E42,#REF!,2,FALSE),"")</f>
        <v/>
      </c>
    </row>
    <row r="43" spans="2:6">
      <c r="B43">
        <v>36</v>
      </c>
      <c r="C43" s="32" t="str">
        <f>IFERROR(VLOOKUP(B43,'①-5 人件費単価計算書'!$A$16:$F$70,2,FALSE),"")</f>
        <v/>
      </c>
      <c r="E43">
        <v>36</v>
      </c>
      <c r="F43" s="32" t="str">
        <f>IFERROR(VLOOKUP(E43,#REF!,2,FALSE),"")</f>
        <v/>
      </c>
    </row>
    <row r="44" spans="2:6">
      <c r="B44">
        <v>37</v>
      </c>
      <c r="C44" s="32" t="str">
        <f>IFERROR(VLOOKUP(B44,'①-5 人件費単価計算書'!$A$16:$F$70,2,FALSE),"")</f>
        <v/>
      </c>
      <c r="E44">
        <v>37</v>
      </c>
      <c r="F44" s="32" t="str">
        <f>IFERROR(VLOOKUP(E44,#REF!,2,FALSE),"")</f>
        <v/>
      </c>
    </row>
    <row r="45" spans="2:6">
      <c r="B45">
        <v>38</v>
      </c>
      <c r="C45" s="32" t="str">
        <f>IFERROR(VLOOKUP(B45,'①-5 人件費単価計算書'!$A$16:$F$70,2,FALSE),"")</f>
        <v/>
      </c>
      <c r="E45">
        <v>38</v>
      </c>
      <c r="F45" s="32" t="str">
        <f>IFERROR(VLOOKUP(E45,#REF!,2,FALSE),"")</f>
        <v/>
      </c>
    </row>
    <row r="46" spans="2:6">
      <c r="B46">
        <v>39</v>
      </c>
      <c r="C46" s="32" t="str">
        <f>IFERROR(VLOOKUP(B46,'①-5 人件費単価計算書'!$A$16:$F$70,2,FALSE),"")</f>
        <v/>
      </c>
      <c r="E46">
        <v>39</v>
      </c>
      <c r="F46" s="32" t="str">
        <f>IFERROR(VLOOKUP(E46,#REF!,2,FALSE),"")</f>
        <v/>
      </c>
    </row>
    <row r="47" spans="2:6">
      <c r="B47">
        <v>40</v>
      </c>
      <c r="C47" s="32" t="str">
        <f>IFERROR(VLOOKUP(B47,'①-5 人件費単価計算書'!$A$16:$F$70,2,FALSE),"")</f>
        <v/>
      </c>
      <c r="E47">
        <v>40</v>
      </c>
    </row>
  </sheetData>
  <phoneticPr fontId="3"/>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16684F-2AE4-4F04-AF39-E0920A39D6EE}">
  <sheetPr codeName="Sheet2"/>
  <dimension ref="A1:F72"/>
  <sheetViews>
    <sheetView showGridLines="0" tabSelected="1" view="pageBreakPreview" zoomScaleNormal="100" zoomScaleSheetLayoutView="100" workbookViewId="0"/>
  </sheetViews>
  <sheetFormatPr defaultColWidth="9" defaultRowHeight="13"/>
  <cols>
    <col min="1" max="1" width="13.6328125" style="44" customWidth="1"/>
    <col min="2" max="2" width="41.81640625" style="44" customWidth="1"/>
    <col min="3" max="4" width="21.81640625" style="44" customWidth="1"/>
    <col min="5" max="5" width="24.1796875" style="44" customWidth="1"/>
    <col min="6" max="16384" width="9" style="44"/>
  </cols>
  <sheetData>
    <row r="1" spans="1:6">
      <c r="A1" s="43" t="s">
        <v>137</v>
      </c>
    </row>
    <row r="2" spans="1:6" ht="22.5" customHeight="1">
      <c r="A2" s="45" t="s">
        <v>141</v>
      </c>
      <c r="B2" s="46" t="s">
        <v>261</v>
      </c>
    </row>
    <row r="3" spans="1:6" ht="22.5" customHeight="1">
      <c r="A3" s="223" t="s">
        <v>260</v>
      </c>
      <c r="B3" s="46" t="s">
        <v>302</v>
      </c>
    </row>
    <row r="4" spans="1:6" ht="7" customHeight="1"/>
    <row r="5" spans="1:6" ht="23" customHeight="1">
      <c r="A5" s="237" t="s">
        <v>109</v>
      </c>
      <c r="B5" s="232"/>
      <c r="C5" s="232"/>
      <c r="D5" s="232"/>
      <c r="E5" s="233"/>
    </row>
    <row r="6" spans="1:6" ht="23" customHeight="1">
      <c r="A6" s="301" t="s">
        <v>109</v>
      </c>
      <c r="B6" s="239" t="s">
        <v>52</v>
      </c>
      <c r="C6" s="304" t="s">
        <v>190</v>
      </c>
      <c r="D6" s="304"/>
      <c r="E6" s="305"/>
      <c r="F6" s="262" t="s">
        <v>93</v>
      </c>
    </row>
    <row r="7" spans="1:6" ht="46.5" customHeight="1">
      <c r="A7" s="302"/>
      <c r="B7" s="238" t="s">
        <v>55</v>
      </c>
      <c r="C7" s="312" t="s">
        <v>273</v>
      </c>
      <c r="D7" s="312"/>
      <c r="E7" s="313"/>
      <c r="F7" s="262" t="s">
        <v>93</v>
      </c>
    </row>
    <row r="8" spans="1:6" ht="24" customHeight="1">
      <c r="A8" s="302"/>
      <c r="B8" s="238" t="s">
        <v>267</v>
      </c>
      <c r="C8" s="306" t="s">
        <v>307</v>
      </c>
      <c r="D8" s="306"/>
      <c r="E8" s="307"/>
      <c r="F8" s="262"/>
    </row>
    <row r="9" spans="1:6" ht="23" customHeight="1">
      <c r="A9" s="302"/>
      <c r="B9" s="238" t="s">
        <v>56</v>
      </c>
      <c r="C9" s="306" t="s">
        <v>191</v>
      </c>
      <c r="D9" s="306"/>
      <c r="E9" s="307"/>
      <c r="F9" s="262" t="s">
        <v>94</v>
      </c>
    </row>
    <row r="10" spans="1:6" ht="23" customHeight="1">
      <c r="A10" s="303"/>
      <c r="B10" s="240" t="s">
        <v>57</v>
      </c>
      <c r="C10" s="308" t="s">
        <v>192</v>
      </c>
      <c r="D10" s="308"/>
      <c r="E10" s="309"/>
      <c r="F10" s="262" t="s">
        <v>94</v>
      </c>
    </row>
    <row r="11" spans="1:6" ht="23" customHeight="1">
      <c r="A11" s="301" t="s">
        <v>151</v>
      </c>
      <c r="B11" s="234" t="s">
        <v>142</v>
      </c>
      <c r="C11" s="304" t="s">
        <v>193</v>
      </c>
      <c r="D11" s="304"/>
      <c r="E11" s="305"/>
      <c r="F11" s="262" t="s">
        <v>100</v>
      </c>
    </row>
    <row r="12" spans="1:6" ht="23" customHeight="1">
      <c r="A12" s="302"/>
      <c r="B12" s="235" t="s">
        <v>144</v>
      </c>
      <c r="C12" s="306" t="s">
        <v>194</v>
      </c>
      <c r="D12" s="306"/>
      <c r="E12" s="307"/>
      <c r="F12" s="262"/>
    </row>
    <row r="13" spans="1:6" ht="23" customHeight="1">
      <c r="A13" s="302"/>
      <c r="B13" s="235" t="s">
        <v>143</v>
      </c>
      <c r="C13" s="306" t="s">
        <v>195</v>
      </c>
      <c r="D13" s="306"/>
      <c r="E13" s="307"/>
      <c r="F13" s="262"/>
    </row>
    <row r="14" spans="1:6" ht="23" customHeight="1">
      <c r="A14" s="302"/>
      <c r="B14" s="235" t="s">
        <v>62</v>
      </c>
      <c r="C14" s="306" t="s">
        <v>196</v>
      </c>
      <c r="D14" s="306"/>
      <c r="E14" s="307"/>
      <c r="F14" s="262" t="s">
        <v>106</v>
      </c>
    </row>
    <row r="15" spans="1:6" ht="23" customHeight="1">
      <c r="A15" s="302"/>
      <c r="B15" s="236" t="s">
        <v>63</v>
      </c>
      <c r="C15" s="308" t="s">
        <v>197</v>
      </c>
      <c r="D15" s="308"/>
      <c r="E15" s="309"/>
      <c r="F15" s="263"/>
    </row>
    <row r="16" spans="1:6" ht="23" customHeight="1">
      <c r="A16" s="302"/>
      <c r="B16" s="234" t="s">
        <v>146</v>
      </c>
      <c r="C16" s="304" t="s">
        <v>198</v>
      </c>
      <c r="D16" s="304"/>
      <c r="E16" s="305"/>
      <c r="F16" s="263"/>
    </row>
    <row r="17" spans="1:6" ht="23" customHeight="1">
      <c r="A17" s="302"/>
      <c r="B17" s="235" t="s">
        <v>147</v>
      </c>
      <c r="C17" s="306" t="s">
        <v>199</v>
      </c>
      <c r="D17" s="306"/>
      <c r="E17" s="307"/>
      <c r="F17" s="263"/>
    </row>
    <row r="18" spans="1:6" ht="23" customHeight="1">
      <c r="A18" s="302"/>
      <c r="B18" s="235" t="s">
        <v>145</v>
      </c>
      <c r="C18" s="306" t="s">
        <v>200</v>
      </c>
      <c r="D18" s="306"/>
      <c r="E18" s="307"/>
      <c r="F18" s="263"/>
    </row>
    <row r="19" spans="1:6" ht="23" customHeight="1">
      <c r="A19" s="302"/>
      <c r="B19" s="235" t="s">
        <v>64</v>
      </c>
      <c r="C19" s="306" t="s">
        <v>196</v>
      </c>
      <c r="D19" s="306"/>
      <c r="E19" s="307"/>
      <c r="F19" s="262" t="s">
        <v>106</v>
      </c>
    </row>
    <row r="20" spans="1:6" ht="23" customHeight="1">
      <c r="A20" s="302"/>
      <c r="B20" s="236" t="s">
        <v>65</v>
      </c>
      <c r="C20" s="308" t="s">
        <v>197</v>
      </c>
      <c r="D20" s="308"/>
      <c r="E20" s="309"/>
      <c r="F20" s="263"/>
    </row>
    <row r="21" spans="1:6" ht="23" customHeight="1">
      <c r="A21" s="302"/>
      <c r="B21" s="234" t="s">
        <v>148</v>
      </c>
      <c r="C21" s="304" t="s">
        <v>201</v>
      </c>
      <c r="D21" s="304"/>
      <c r="E21" s="305"/>
      <c r="F21" s="263"/>
    </row>
    <row r="22" spans="1:6" ht="23" customHeight="1">
      <c r="A22" s="302"/>
      <c r="B22" s="235" t="s">
        <v>150</v>
      </c>
      <c r="C22" s="306" t="s">
        <v>202</v>
      </c>
      <c r="D22" s="306"/>
      <c r="E22" s="307"/>
      <c r="F22" s="263"/>
    </row>
    <row r="23" spans="1:6" ht="23" customHeight="1">
      <c r="A23" s="302"/>
      <c r="B23" s="235" t="s">
        <v>149</v>
      </c>
      <c r="C23" s="306" t="s">
        <v>203</v>
      </c>
      <c r="D23" s="306"/>
      <c r="E23" s="307"/>
      <c r="F23" s="263"/>
    </row>
    <row r="24" spans="1:6" ht="23" customHeight="1">
      <c r="A24" s="302"/>
      <c r="B24" s="235" t="s">
        <v>66</v>
      </c>
      <c r="C24" s="306" t="s">
        <v>196</v>
      </c>
      <c r="D24" s="306"/>
      <c r="E24" s="307"/>
      <c r="F24" s="262" t="s">
        <v>106</v>
      </c>
    </row>
    <row r="25" spans="1:6" ht="23" customHeight="1">
      <c r="A25" s="303"/>
      <c r="B25" s="236" t="s">
        <v>67</v>
      </c>
      <c r="C25" s="308" t="s">
        <v>197</v>
      </c>
      <c r="D25" s="308"/>
      <c r="E25" s="309"/>
      <c r="F25" s="263"/>
    </row>
    <row r="26" spans="1:6" ht="9" customHeight="1">
      <c r="F26" s="263"/>
    </row>
    <row r="27" spans="1:6" ht="23" customHeight="1">
      <c r="A27" s="212" t="s">
        <v>152</v>
      </c>
      <c r="B27" s="213"/>
      <c r="C27" s="213"/>
      <c r="D27" s="213"/>
      <c r="E27" s="214"/>
      <c r="F27" s="263"/>
    </row>
    <row r="28" spans="1:6" ht="23" customHeight="1">
      <c r="A28" s="302" t="s">
        <v>123</v>
      </c>
      <c r="B28" s="241" t="s">
        <v>153</v>
      </c>
      <c r="C28" s="310" t="s">
        <v>204</v>
      </c>
      <c r="D28" s="310"/>
      <c r="E28" s="311"/>
      <c r="F28" s="263"/>
    </row>
    <row r="29" spans="1:6" ht="23" customHeight="1">
      <c r="A29" s="302"/>
      <c r="B29" s="234" t="s">
        <v>61</v>
      </c>
      <c r="C29" s="304" t="s">
        <v>193</v>
      </c>
      <c r="D29" s="304"/>
      <c r="E29" s="305"/>
      <c r="F29" s="263"/>
    </row>
    <row r="30" spans="1:6" ht="23" customHeight="1">
      <c r="A30" s="302"/>
      <c r="B30" s="235" t="s">
        <v>144</v>
      </c>
      <c r="C30" s="306" t="s">
        <v>205</v>
      </c>
      <c r="D30" s="306"/>
      <c r="E30" s="307"/>
      <c r="F30" s="263"/>
    </row>
    <row r="31" spans="1:6" ht="23" customHeight="1">
      <c r="A31" s="302"/>
      <c r="B31" s="235" t="s">
        <v>60</v>
      </c>
      <c r="C31" s="306" t="s">
        <v>195</v>
      </c>
      <c r="D31" s="306"/>
      <c r="E31" s="307"/>
      <c r="F31" s="263"/>
    </row>
    <row r="32" spans="1:6" ht="23" customHeight="1">
      <c r="A32" s="302"/>
      <c r="B32" s="235" t="s">
        <v>62</v>
      </c>
      <c r="C32" s="306" t="s">
        <v>196</v>
      </c>
      <c r="D32" s="306"/>
      <c r="E32" s="307"/>
      <c r="F32" s="262" t="s">
        <v>106</v>
      </c>
    </row>
    <row r="33" spans="1:6" ht="23" customHeight="1">
      <c r="A33" s="302"/>
      <c r="B33" s="236" t="s">
        <v>63</v>
      </c>
      <c r="C33" s="308" t="s">
        <v>206</v>
      </c>
      <c r="D33" s="308"/>
      <c r="E33" s="309"/>
      <c r="F33" s="263"/>
    </row>
    <row r="34" spans="1:6" ht="23" customHeight="1">
      <c r="A34" s="302"/>
      <c r="B34" s="234" t="s">
        <v>146</v>
      </c>
      <c r="C34" s="304" t="s">
        <v>201</v>
      </c>
      <c r="D34" s="304"/>
      <c r="E34" s="305"/>
      <c r="F34" s="263"/>
    </row>
    <row r="35" spans="1:6" ht="23" customHeight="1">
      <c r="A35" s="302"/>
      <c r="B35" s="235" t="s">
        <v>147</v>
      </c>
      <c r="C35" s="306" t="s">
        <v>207</v>
      </c>
      <c r="D35" s="306"/>
      <c r="E35" s="307"/>
      <c r="F35" s="263"/>
    </row>
    <row r="36" spans="1:6" ht="23" customHeight="1">
      <c r="A36" s="302"/>
      <c r="B36" s="235" t="s">
        <v>145</v>
      </c>
      <c r="C36" s="306" t="s">
        <v>200</v>
      </c>
      <c r="D36" s="306"/>
      <c r="E36" s="307"/>
      <c r="F36" s="263"/>
    </row>
    <row r="37" spans="1:6" ht="23" customHeight="1">
      <c r="A37" s="302"/>
      <c r="B37" s="235" t="s">
        <v>64</v>
      </c>
      <c r="C37" s="306" t="s">
        <v>196</v>
      </c>
      <c r="D37" s="306"/>
      <c r="E37" s="307"/>
      <c r="F37" s="262" t="s">
        <v>106</v>
      </c>
    </row>
    <row r="38" spans="1:6" ht="23" customHeight="1">
      <c r="A38" s="303"/>
      <c r="B38" s="236" t="s">
        <v>65</v>
      </c>
      <c r="C38" s="308" t="s">
        <v>206</v>
      </c>
      <c r="D38" s="308"/>
      <c r="E38" s="309"/>
      <c r="F38" s="263"/>
    </row>
    <row r="39" spans="1:6" ht="16" customHeight="1">
      <c r="A39" s="47"/>
      <c r="B39" s="44" t="s">
        <v>154</v>
      </c>
      <c r="F39" s="263"/>
    </row>
    <row r="40" spans="1:6" ht="9" customHeight="1">
      <c r="F40" s="263"/>
    </row>
    <row r="41" spans="1:6" ht="23" customHeight="1">
      <c r="A41" s="212" t="s">
        <v>271</v>
      </c>
      <c r="B41" s="213"/>
      <c r="C41" s="213"/>
      <c r="D41" s="242"/>
      <c r="E41" s="207"/>
      <c r="F41" s="263"/>
    </row>
    <row r="42" spans="1:6" ht="25" customHeight="1">
      <c r="A42" s="301" t="s">
        <v>272</v>
      </c>
      <c r="B42" s="243" t="s">
        <v>268</v>
      </c>
      <c r="C42" s="317" t="s">
        <v>308</v>
      </c>
      <c r="D42" s="318"/>
      <c r="E42" s="319"/>
      <c r="F42" s="262" t="s">
        <v>266</v>
      </c>
    </row>
    <row r="43" spans="1:6" s="263" customFormat="1" ht="25" customHeight="1">
      <c r="A43" s="302"/>
      <c r="B43" s="264" t="s">
        <v>313</v>
      </c>
      <c r="C43" s="265"/>
      <c r="D43" s="265"/>
      <c r="E43" s="266"/>
    </row>
    <row r="44" spans="1:6" s="263" customFormat="1" ht="25" customHeight="1">
      <c r="A44" s="302"/>
      <c r="B44" s="264" t="s">
        <v>314</v>
      </c>
      <c r="C44" s="265"/>
      <c r="D44" s="265"/>
      <c r="E44" s="266"/>
    </row>
    <row r="45" spans="1:6" ht="25" customHeight="1">
      <c r="A45" s="302"/>
      <c r="B45" s="314" t="s">
        <v>315</v>
      </c>
      <c r="C45" s="315"/>
      <c r="D45" s="315"/>
      <c r="E45" s="316"/>
      <c r="F45" s="263"/>
    </row>
    <row r="46" spans="1:6" ht="25" customHeight="1">
      <c r="A46" s="302"/>
      <c r="B46" s="314" t="s">
        <v>316</v>
      </c>
      <c r="C46" s="315"/>
      <c r="D46" s="315"/>
      <c r="E46" s="316"/>
      <c r="F46" s="263"/>
    </row>
    <row r="47" spans="1:6" ht="25" customHeight="1">
      <c r="A47" s="302"/>
      <c r="B47" s="246" t="s">
        <v>317</v>
      </c>
      <c r="C47" s="267" t="s">
        <v>193</v>
      </c>
      <c r="D47" s="268"/>
      <c r="E47" s="269"/>
      <c r="F47" s="263"/>
    </row>
    <row r="48" spans="1:6" ht="25" customHeight="1">
      <c r="A48" s="302"/>
      <c r="B48" s="314" t="s">
        <v>318</v>
      </c>
      <c r="C48" s="315"/>
      <c r="D48" s="315"/>
      <c r="E48" s="316"/>
      <c r="F48" s="263"/>
    </row>
    <row r="49" spans="1:6" ht="25" customHeight="1">
      <c r="A49" s="302"/>
      <c r="B49" s="246" t="s">
        <v>319</v>
      </c>
      <c r="C49" s="267" t="s">
        <v>299</v>
      </c>
      <c r="D49" s="268"/>
      <c r="E49" s="269"/>
      <c r="F49" s="263"/>
    </row>
    <row r="50" spans="1:6" ht="25" customHeight="1">
      <c r="A50" s="302"/>
      <c r="B50" s="244" t="s">
        <v>274</v>
      </c>
      <c r="C50" s="245" t="s">
        <v>275</v>
      </c>
      <c r="D50" s="218" t="s">
        <v>276</v>
      </c>
      <c r="E50" s="247" t="s">
        <v>297</v>
      </c>
      <c r="F50" s="263"/>
    </row>
    <row r="51" spans="1:6" ht="25" customHeight="1">
      <c r="A51" s="302"/>
      <c r="B51" s="209" t="s">
        <v>277</v>
      </c>
      <c r="C51" s="215" t="s">
        <v>269</v>
      </c>
      <c r="D51" s="248" t="s">
        <v>279</v>
      </c>
      <c r="E51" s="258" t="s">
        <v>303</v>
      </c>
      <c r="F51" s="262" t="s">
        <v>298</v>
      </c>
    </row>
    <row r="52" spans="1:6" ht="25" customHeight="1">
      <c r="A52" s="302"/>
      <c r="B52" s="210" t="s">
        <v>289</v>
      </c>
      <c r="C52" s="216" t="s">
        <v>270</v>
      </c>
      <c r="D52" s="249" t="s">
        <v>279</v>
      </c>
      <c r="E52" s="259" t="s">
        <v>303</v>
      </c>
      <c r="F52" s="262" t="s">
        <v>298</v>
      </c>
    </row>
    <row r="53" spans="1:6" ht="25" customHeight="1">
      <c r="A53" s="302"/>
      <c r="B53" s="211" t="s">
        <v>278</v>
      </c>
      <c r="C53" s="217" t="s">
        <v>270</v>
      </c>
      <c r="D53" s="250" t="s">
        <v>280</v>
      </c>
      <c r="E53" s="260" t="s">
        <v>303</v>
      </c>
      <c r="F53" s="262" t="s">
        <v>298</v>
      </c>
    </row>
    <row r="54" spans="1:6" ht="22" customHeight="1">
      <c r="A54" s="302"/>
      <c r="B54" s="279" t="s">
        <v>281</v>
      </c>
      <c r="C54" s="295" t="s">
        <v>320</v>
      </c>
      <c r="D54" s="296"/>
      <c r="E54" s="297"/>
      <c r="F54" s="262" t="s">
        <v>309</v>
      </c>
    </row>
    <row r="55" spans="1:6" ht="22" customHeight="1">
      <c r="A55" s="302"/>
      <c r="B55" s="280"/>
      <c r="C55" s="295" t="s">
        <v>321</v>
      </c>
      <c r="D55" s="296"/>
      <c r="E55" s="297"/>
      <c r="F55" s="262" t="s">
        <v>309</v>
      </c>
    </row>
    <row r="56" spans="1:6" ht="23" customHeight="1">
      <c r="A56" s="302"/>
      <c r="B56" s="298" t="s">
        <v>284</v>
      </c>
      <c r="C56" s="299"/>
      <c r="D56" s="299"/>
      <c r="E56" s="300"/>
      <c r="F56" s="263"/>
    </row>
    <row r="57" spans="1:6" ht="32" customHeight="1">
      <c r="A57" s="302"/>
      <c r="B57" s="281" t="s">
        <v>282</v>
      </c>
      <c r="C57" s="282"/>
      <c r="D57" s="282"/>
      <c r="E57" s="283"/>
      <c r="F57" s="262" t="s">
        <v>283</v>
      </c>
    </row>
    <row r="58" spans="1:6" ht="25" customHeight="1">
      <c r="A58" s="302"/>
      <c r="B58" s="261" t="s">
        <v>322</v>
      </c>
      <c r="C58" s="292" t="s">
        <v>303</v>
      </c>
      <c r="D58" s="293"/>
      <c r="E58" s="294"/>
      <c r="F58" s="262" t="s">
        <v>266</v>
      </c>
    </row>
    <row r="59" spans="1:6" ht="20" customHeight="1">
      <c r="A59" s="302"/>
      <c r="B59" s="270" t="s">
        <v>300</v>
      </c>
      <c r="C59" s="271"/>
      <c r="D59" s="271"/>
      <c r="E59" s="272"/>
      <c r="F59" s="263"/>
    </row>
    <row r="60" spans="1:6" ht="39" customHeight="1">
      <c r="A60" s="302"/>
      <c r="B60" s="273" t="s">
        <v>301</v>
      </c>
      <c r="C60" s="274"/>
      <c r="D60" s="274"/>
      <c r="E60" s="275"/>
      <c r="F60" s="263"/>
    </row>
    <row r="61" spans="1:6" ht="20" customHeight="1">
      <c r="A61" s="302"/>
      <c r="B61" s="284" t="s">
        <v>323</v>
      </c>
      <c r="C61" s="285"/>
      <c r="D61" s="285"/>
      <c r="E61" s="286"/>
      <c r="F61" s="262" t="s">
        <v>309</v>
      </c>
    </row>
    <row r="62" spans="1:6" ht="20" customHeight="1">
      <c r="A62" s="302"/>
      <c r="B62" s="252" t="s">
        <v>285</v>
      </c>
      <c r="C62" s="287" t="s">
        <v>303</v>
      </c>
      <c r="D62" s="287"/>
      <c r="E62" s="288"/>
      <c r="F62" s="262" t="s">
        <v>266</v>
      </c>
    </row>
    <row r="63" spans="1:6" ht="20" customHeight="1">
      <c r="A63" s="302"/>
      <c r="B63" s="289" t="s">
        <v>286</v>
      </c>
      <c r="C63" s="290"/>
      <c r="D63" s="290"/>
      <c r="E63" s="291"/>
      <c r="F63" s="263"/>
    </row>
    <row r="64" spans="1:6" ht="39" customHeight="1">
      <c r="A64" s="302"/>
      <c r="B64" s="273" t="s">
        <v>287</v>
      </c>
      <c r="C64" s="274"/>
      <c r="D64" s="274"/>
      <c r="E64" s="275"/>
      <c r="F64" s="263"/>
    </row>
    <row r="65" spans="1:6" ht="23" customHeight="1">
      <c r="A65" s="302"/>
      <c r="B65" s="284" t="s">
        <v>288</v>
      </c>
      <c r="C65" s="285"/>
      <c r="D65" s="285"/>
      <c r="E65" s="286"/>
      <c r="F65" s="262" t="s">
        <v>309</v>
      </c>
    </row>
    <row r="66" spans="1:6" ht="39" customHeight="1">
      <c r="A66" s="302"/>
      <c r="B66" s="277" t="s">
        <v>265</v>
      </c>
      <c r="C66" s="253" t="s">
        <v>263</v>
      </c>
      <c r="D66" s="221"/>
      <c r="E66" s="219"/>
      <c r="F66" s="262" t="s">
        <v>310</v>
      </c>
    </row>
    <row r="67" spans="1:6" ht="39" customHeight="1">
      <c r="A67" s="302"/>
      <c r="B67" s="278"/>
      <c r="C67" s="254" t="s">
        <v>264</v>
      </c>
      <c r="D67" s="222"/>
      <c r="E67" s="220"/>
      <c r="F67" s="263"/>
    </row>
    <row r="68" spans="1:6" ht="40" customHeight="1">
      <c r="A68" s="302"/>
      <c r="B68" s="276" t="s">
        <v>91</v>
      </c>
      <c r="C68" s="253" t="s">
        <v>103</v>
      </c>
      <c r="D68" s="221"/>
      <c r="E68" s="219"/>
      <c r="F68" s="262" t="s">
        <v>310</v>
      </c>
    </row>
    <row r="69" spans="1:6" ht="40" customHeight="1">
      <c r="A69" s="302"/>
      <c r="B69" s="277"/>
      <c r="C69" s="254" t="s">
        <v>104</v>
      </c>
      <c r="D69" s="222"/>
      <c r="E69" s="220"/>
      <c r="F69" s="263"/>
    </row>
    <row r="70" spans="1:6" ht="40" customHeight="1">
      <c r="A70" s="302"/>
      <c r="B70" s="276" t="s">
        <v>293</v>
      </c>
      <c r="C70" s="224" t="s">
        <v>290</v>
      </c>
      <c r="D70" s="255"/>
      <c r="E70" s="225"/>
      <c r="F70" s="262" t="s">
        <v>310</v>
      </c>
    </row>
    <row r="71" spans="1:6" ht="40" customHeight="1">
      <c r="A71" s="302"/>
      <c r="B71" s="277"/>
      <c r="C71" s="227" t="s">
        <v>292</v>
      </c>
      <c r="D71" s="231"/>
      <c r="E71" s="257"/>
      <c r="F71" s="263"/>
    </row>
    <row r="72" spans="1:6" ht="40" customHeight="1">
      <c r="A72" s="303"/>
      <c r="B72" s="278"/>
      <c r="C72" s="226" t="s">
        <v>291</v>
      </c>
      <c r="D72" s="256"/>
      <c r="E72" s="251"/>
      <c r="F72" s="263"/>
    </row>
  </sheetData>
  <sheetProtection algorithmName="SHA-512" hashValue="yC6cL92grx0hFenm5qlIXXnZrTwUDcWFXd++PpLu/hwoEwC85Bo8dHJsu2y/Q1gXHMm7etdGEZHd7HQ69DbNvA==" saltValue="3dROnWf3+8gHlsa79CSXAQ==" spinCount="100000" sheet="1" objects="1" scenarios="1"/>
  <mergeCells count="59">
    <mergeCell ref="B48:E48"/>
    <mergeCell ref="C16:E16"/>
    <mergeCell ref="C17:E17"/>
    <mergeCell ref="C18:E18"/>
    <mergeCell ref="C19:E19"/>
    <mergeCell ref="C20:E20"/>
    <mergeCell ref="C42:E42"/>
    <mergeCell ref="C47:E47"/>
    <mergeCell ref="C34:E34"/>
    <mergeCell ref="C35:E35"/>
    <mergeCell ref="C36:E36"/>
    <mergeCell ref="C37:E37"/>
    <mergeCell ref="C38:E38"/>
    <mergeCell ref="B46:E46"/>
    <mergeCell ref="B45:E45"/>
    <mergeCell ref="B43:E43"/>
    <mergeCell ref="C11:E11"/>
    <mergeCell ref="C12:E12"/>
    <mergeCell ref="C13:E13"/>
    <mergeCell ref="C14:E14"/>
    <mergeCell ref="C15:E15"/>
    <mergeCell ref="A6:A10"/>
    <mergeCell ref="C6:E6"/>
    <mergeCell ref="C7:E7"/>
    <mergeCell ref="C8:E8"/>
    <mergeCell ref="C9:E9"/>
    <mergeCell ref="C10:E10"/>
    <mergeCell ref="A11:A25"/>
    <mergeCell ref="A42:A72"/>
    <mergeCell ref="A28:A38"/>
    <mergeCell ref="B66:B67"/>
    <mergeCell ref="C21:E21"/>
    <mergeCell ref="C22:E22"/>
    <mergeCell ref="C23:E23"/>
    <mergeCell ref="C24:E24"/>
    <mergeCell ref="C25:E25"/>
    <mergeCell ref="C28:E28"/>
    <mergeCell ref="C29:E29"/>
    <mergeCell ref="C30:E30"/>
    <mergeCell ref="C31:E31"/>
    <mergeCell ref="C32:E32"/>
    <mergeCell ref="C33:E33"/>
    <mergeCell ref="B68:B69"/>
    <mergeCell ref="B44:E44"/>
    <mergeCell ref="C49:E49"/>
    <mergeCell ref="B59:E59"/>
    <mergeCell ref="B60:E60"/>
    <mergeCell ref="B70:B72"/>
    <mergeCell ref="B54:B55"/>
    <mergeCell ref="B57:E57"/>
    <mergeCell ref="B61:E61"/>
    <mergeCell ref="C62:E62"/>
    <mergeCell ref="B63:E63"/>
    <mergeCell ref="B64:E64"/>
    <mergeCell ref="B65:E65"/>
    <mergeCell ref="C58:E58"/>
    <mergeCell ref="C54:E54"/>
    <mergeCell ref="C55:E55"/>
    <mergeCell ref="B56:E56"/>
  </mergeCells>
  <phoneticPr fontId="3"/>
  <conditionalFormatting sqref="B2:B3 C51:D53">
    <cfRule type="cellIs" dxfId="14" priority="6" operator="equal">
      <formula>""</formula>
    </cfRule>
  </conditionalFormatting>
  <conditionalFormatting sqref="C6:C25">
    <cfRule type="cellIs" dxfId="13" priority="11" operator="equal">
      <formula>""</formula>
    </cfRule>
  </conditionalFormatting>
  <conditionalFormatting sqref="C28:C38">
    <cfRule type="cellIs" dxfId="12" priority="7" operator="equal">
      <formula>""</formula>
    </cfRule>
  </conditionalFormatting>
  <conditionalFormatting sqref="C42 C49">
    <cfRule type="cellIs" dxfId="11" priority="3" operator="equal">
      <formula>"処遇反映枠"</formula>
    </cfRule>
  </conditionalFormatting>
  <conditionalFormatting sqref="C58">
    <cfRule type="cellIs" dxfId="10" priority="1" operator="equal">
      <formula>"処遇反映枠"</formula>
    </cfRule>
  </conditionalFormatting>
  <conditionalFormatting sqref="C62">
    <cfRule type="cellIs" dxfId="9" priority="2" operator="equal">
      <formula>"料金徴収有り"</formula>
    </cfRule>
  </conditionalFormatting>
  <dataValidations count="4">
    <dataValidation type="list" allowBlank="1" showInputMessage="1" showErrorMessage="1" sqref="E51:E53" xr:uid="{98E023C6-F154-2248-B9A6-BC979F013DEC}">
      <formula1>"選択してください,外部参加を一部受け入れ,自社社員・学生のみ"</formula1>
    </dataValidation>
    <dataValidation type="list" allowBlank="1" showInputMessage="1" showErrorMessage="1" sqref="C42:E42" xr:uid="{0465137F-C8B7-FC4A-8088-80A5B51319A1}">
      <formula1>"選択してください,通常枠,処遇反映枠"</formula1>
    </dataValidation>
    <dataValidation type="list" allowBlank="1" showInputMessage="1" showErrorMessage="1" sqref="C58:E58" xr:uid="{C8F0865F-F523-814A-BF96-6A335D84B763}">
      <formula1>"選択してください,講座の一部にて外部参加者を受け入れ(学生を除く),外部参加者を受け入れ不可のため、成果報告会への登壇・報告を行う"</formula1>
    </dataValidation>
    <dataValidation type="list" allowBlank="1" showInputMessage="1" showErrorMessage="1" sqref="C62:E62" xr:uid="{73F8810E-EAC3-BB4E-A77B-DEE07B5DC1DE}">
      <formula1>"選択してください,料金徴収無し,料金徴収有り"</formula1>
    </dataValidation>
  </dataValidations>
  <pageMargins left="0.59055118110236227" right="0" top="0.74803149606299213" bottom="0.74803149606299213" header="0.31496062992125984" footer="0.31496062992125984"/>
  <pageSetup paperSize="9" scale="44" orientation="portrait" r:id="rId1"/>
  <rowBreaks count="1" manualBreakCount="1">
    <brk id="72" max="4" man="1"/>
  </rowBreaks>
  <drawing r:id="rId2"/>
  <legacyDrawing r:id="rId3"/>
  <mc:AlternateContent xmlns:mc="http://schemas.openxmlformats.org/markup-compatibility/2006">
    <mc:Choice Requires="x14">
      <controls>
        <mc:AlternateContent xmlns:mc="http://schemas.openxmlformats.org/markup-compatibility/2006">
          <mc:Choice Requires="x14">
            <control shapeId="28673" r:id="rId4" name="Check Box 1">
              <controlPr defaultSize="0" autoFill="0" autoLine="0" autoPict="0">
                <anchor moveWithCells="1">
                  <from>
                    <xdr:col>2</xdr:col>
                    <xdr:colOff>152400</xdr:colOff>
                    <xdr:row>65</xdr:row>
                    <xdr:rowOff>139700</xdr:rowOff>
                  </from>
                  <to>
                    <xdr:col>2</xdr:col>
                    <xdr:colOff>571500</xdr:colOff>
                    <xdr:row>65</xdr:row>
                    <xdr:rowOff>342900</xdr:rowOff>
                  </to>
                </anchor>
              </controlPr>
            </control>
          </mc:Choice>
        </mc:AlternateContent>
        <mc:AlternateContent xmlns:mc="http://schemas.openxmlformats.org/markup-compatibility/2006">
          <mc:Choice Requires="x14">
            <control shapeId="28674" r:id="rId5" name="Check Box 2">
              <controlPr defaultSize="0" autoFill="0" autoLine="0" autoPict="0">
                <anchor moveWithCells="1">
                  <from>
                    <xdr:col>2</xdr:col>
                    <xdr:colOff>165100</xdr:colOff>
                    <xdr:row>66</xdr:row>
                    <xdr:rowOff>127000</xdr:rowOff>
                  </from>
                  <to>
                    <xdr:col>2</xdr:col>
                    <xdr:colOff>571500</xdr:colOff>
                    <xdr:row>66</xdr:row>
                    <xdr:rowOff>342900</xdr:rowOff>
                  </to>
                </anchor>
              </controlPr>
            </control>
          </mc:Choice>
        </mc:AlternateContent>
        <mc:AlternateContent xmlns:mc="http://schemas.openxmlformats.org/markup-compatibility/2006">
          <mc:Choice Requires="x14">
            <control shapeId="28681" r:id="rId6" name="Check Box 9">
              <controlPr defaultSize="0" autoFill="0" autoLine="0" autoPict="0">
                <anchor moveWithCells="1">
                  <from>
                    <xdr:col>2</xdr:col>
                    <xdr:colOff>152400</xdr:colOff>
                    <xdr:row>71</xdr:row>
                    <xdr:rowOff>139700</xdr:rowOff>
                  </from>
                  <to>
                    <xdr:col>2</xdr:col>
                    <xdr:colOff>571500</xdr:colOff>
                    <xdr:row>71</xdr:row>
                    <xdr:rowOff>342900</xdr:rowOff>
                  </to>
                </anchor>
              </controlPr>
            </control>
          </mc:Choice>
        </mc:AlternateContent>
        <mc:AlternateContent xmlns:mc="http://schemas.openxmlformats.org/markup-compatibility/2006">
          <mc:Choice Requires="x14">
            <control shapeId="28682" r:id="rId7" name="Check Box 10">
              <controlPr defaultSize="0" autoFill="0" autoLine="0" autoPict="0">
                <anchor moveWithCells="1">
                  <from>
                    <xdr:col>2</xdr:col>
                    <xdr:colOff>152400</xdr:colOff>
                    <xdr:row>67</xdr:row>
                    <xdr:rowOff>139700</xdr:rowOff>
                  </from>
                  <to>
                    <xdr:col>2</xdr:col>
                    <xdr:colOff>571500</xdr:colOff>
                    <xdr:row>67</xdr:row>
                    <xdr:rowOff>342900</xdr:rowOff>
                  </to>
                </anchor>
              </controlPr>
            </control>
          </mc:Choice>
        </mc:AlternateContent>
        <mc:AlternateContent xmlns:mc="http://schemas.openxmlformats.org/markup-compatibility/2006">
          <mc:Choice Requires="x14">
            <control shapeId="28683" r:id="rId8" name="Check Box 11">
              <controlPr defaultSize="0" autoFill="0" autoLine="0" autoPict="0">
                <anchor moveWithCells="1">
                  <from>
                    <xdr:col>1</xdr:col>
                    <xdr:colOff>76200</xdr:colOff>
                    <xdr:row>60</xdr:row>
                    <xdr:rowOff>25400</xdr:rowOff>
                  </from>
                  <to>
                    <xdr:col>1</xdr:col>
                    <xdr:colOff>482600</xdr:colOff>
                    <xdr:row>60</xdr:row>
                    <xdr:rowOff>241300</xdr:rowOff>
                  </to>
                </anchor>
              </controlPr>
            </control>
          </mc:Choice>
        </mc:AlternateContent>
        <mc:AlternateContent xmlns:mc="http://schemas.openxmlformats.org/markup-compatibility/2006">
          <mc:Choice Requires="x14">
            <control shapeId="28688" r:id="rId9" name="Check Box 16">
              <controlPr defaultSize="0" autoFill="0" autoLine="0" autoPict="0">
                <anchor moveWithCells="1">
                  <from>
                    <xdr:col>2</xdr:col>
                    <xdr:colOff>12700</xdr:colOff>
                    <xdr:row>53</xdr:row>
                    <xdr:rowOff>38100</xdr:rowOff>
                  </from>
                  <to>
                    <xdr:col>2</xdr:col>
                    <xdr:colOff>431800</xdr:colOff>
                    <xdr:row>53</xdr:row>
                    <xdr:rowOff>241300</xdr:rowOff>
                  </to>
                </anchor>
              </controlPr>
            </control>
          </mc:Choice>
        </mc:AlternateContent>
        <mc:AlternateContent xmlns:mc="http://schemas.openxmlformats.org/markup-compatibility/2006">
          <mc:Choice Requires="x14">
            <control shapeId="28689" r:id="rId10" name="Check Box 17">
              <controlPr defaultSize="0" autoFill="0" autoLine="0" autoPict="0">
                <anchor moveWithCells="1">
                  <from>
                    <xdr:col>2</xdr:col>
                    <xdr:colOff>12700</xdr:colOff>
                    <xdr:row>54</xdr:row>
                    <xdr:rowOff>25400</xdr:rowOff>
                  </from>
                  <to>
                    <xdr:col>2</xdr:col>
                    <xdr:colOff>431800</xdr:colOff>
                    <xdr:row>54</xdr:row>
                    <xdr:rowOff>228600</xdr:rowOff>
                  </to>
                </anchor>
              </controlPr>
            </control>
          </mc:Choice>
        </mc:AlternateContent>
        <mc:AlternateContent xmlns:mc="http://schemas.openxmlformats.org/markup-compatibility/2006">
          <mc:Choice Requires="x14">
            <control shapeId="28690" r:id="rId11" name="Check Box 18">
              <controlPr defaultSize="0" autoFill="0" autoLine="0" autoPict="0">
                <anchor moveWithCells="1">
                  <from>
                    <xdr:col>1</xdr:col>
                    <xdr:colOff>76200</xdr:colOff>
                    <xdr:row>64</xdr:row>
                    <xdr:rowOff>25400</xdr:rowOff>
                  </from>
                  <to>
                    <xdr:col>1</xdr:col>
                    <xdr:colOff>482600</xdr:colOff>
                    <xdr:row>64</xdr:row>
                    <xdr:rowOff>241300</xdr:rowOff>
                  </to>
                </anchor>
              </controlPr>
            </control>
          </mc:Choice>
        </mc:AlternateContent>
        <mc:AlternateContent xmlns:mc="http://schemas.openxmlformats.org/markup-compatibility/2006">
          <mc:Choice Requires="x14">
            <control shapeId="28692" r:id="rId12" name="Check Box 20">
              <controlPr defaultSize="0" autoFill="0" autoLine="0" autoPict="0">
                <anchor moveWithCells="1">
                  <from>
                    <xdr:col>2</xdr:col>
                    <xdr:colOff>152400</xdr:colOff>
                    <xdr:row>68</xdr:row>
                    <xdr:rowOff>139700</xdr:rowOff>
                  </from>
                  <to>
                    <xdr:col>2</xdr:col>
                    <xdr:colOff>571500</xdr:colOff>
                    <xdr:row>68</xdr:row>
                    <xdr:rowOff>342900</xdr:rowOff>
                  </to>
                </anchor>
              </controlPr>
            </control>
          </mc:Choice>
        </mc:AlternateContent>
        <mc:AlternateContent xmlns:mc="http://schemas.openxmlformats.org/markup-compatibility/2006">
          <mc:Choice Requires="x14">
            <control shapeId="28693" r:id="rId13" name="Check Box 21">
              <controlPr defaultSize="0" autoFill="0" autoLine="0" autoPict="0">
                <anchor moveWithCells="1">
                  <from>
                    <xdr:col>2</xdr:col>
                    <xdr:colOff>152400</xdr:colOff>
                    <xdr:row>69</xdr:row>
                    <xdr:rowOff>139700</xdr:rowOff>
                  </from>
                  <to>
                    <xdr:col>2</xdr:col>
                    <xdr:colOff>571500</xdr:colOff>
                    <xdr:row>69</xdr:row>
                    <xdr:rowOff>342900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E18D48-34C9-4C88-8A43-76FD96DB85E5}">
  <dimension ref="A1:P63"/>
  <sheetViews>
    <sheetView showGridLines="0" view="pageBreakPreview" zoomScale="70" zoomScaleNormal="90" zoomScaleSheetLayoutView="70" workbookViewId="0"/>
  </sheetViews>
  <sheetFormatPr defaultColWidth="9" defaultRowHeight="13"/>
  <cols>
    <col min="1" max="1" width="4.6328125" style="62" customWidth="1"/>
    <col min="2" max="2" width="31.81640625" style="62" customWidth="1"/>
    <col min="3" max="3" width="41.453125" style="62" customWidth="1"/>
    <col min="4" max="4" width="27.453125" style="62" customWidth="1"/>
    <col min="5" max="5" width="26.6328125" style="62" customWidth="1"/>
    <col min="6" max="6" width="3.81640625" style="62" hidden="1" customWidth="1"/>
    <col min="7" max="7" width="12.81640625" style="62" hidden="1" customWidth="1"/>
    <col min="8" max="8" width="11.453125" style="62" hidden="1" customWidth="1"/>
    <col min="9" max="11" width="0" style="62" hidden="1" customWidth="1"/>
    <col min="12" max="12" width="7.6328125" style="62" hidden="1" customWidth="1"/>
    <col min="13" max="15" width="9" style="62"/>
    <col min="16" max="16" width="9" style="62" hidden="1" customWidth="1"/>
    <col min="17" max="16384" width="9" style="62"/>
  </cols>
  <sheetData>
    <row r="1" spans="1:16" s="51" customFormat="1" ht="27" customHeight="1">
      <c r="A1" s="48" t="s">
        <v>138</v>
      </c>
      <c r="B1" s="49"/>
      <c r="C1" s="49"/>
      <c r="D1" s="49"/>
      <c r="E1" s="49"/>
      <c r="F1" s="50"/>
    </row>
    <row r="2" spans="1:16" s="51" customFormat="1" ht="6.75" customHeight="1">
      <c r="A2" s="48"/>
      <c r="B2" s="49"/>
      <c r="C2" s="49"/>
      <c r="D2" s="49"/>
      <c r="E2" s="49"/>
      <c r="F2" s="50"/>
    </row>
    <row r="3" spans="1:16" s="51" customFormat="1" ht="22.5" customHeight="1">
      <c r="A3" s="52"/>
      <c r="B3" s="320" t="s">
        <v>36</v>
      </c>
      <c r="C3" s="320"/>
      <c r="D3" s="53" t="s">
        <v>163</v>
      </c>
      <c r="E3" s="53" t="s">
        <v>166</v>
      </c>
    </row>
    <row r="4" spans="1:16" s="51" customFormat="1" ht="47.5" customHeight="1">
      <c r="A4" s="54"/>
      <c r="B4" s="321" t="str">
        <f>'①-1 事業者基本情報'!C6</f>
        <v>株式会社●●●</v>
      </c>
      <c r="C4" s="321"/>
      <c r="D4" s="208" t="str">
        <f>'①-1 事業者基本情報'!$C$42</f>
        <v>通常枠</v>
      </c>
      <c r="E4" s="55">
        <f>IF($D$4="処遇反映枠",1/2,1/3)</f>
        <v>0.33333333333333331</v>
      </c>
    </row>
    <row r="5" spans="1:16" s="51" customFormat="1" ht="24" customHeight="1">
      <c r="A5" s="48"/>
      <c r="B5" s="49"/>
      <c r="C5" s="49"/>
      <c r="D5" s="49"/>
      <c r="E5" s="49"/>
      <c r="F5" s="56"/>
    </row>
    <row r="6" spans="1:16" ht="33.75" customHeight="1">
      <c r="A6" s="57"/>
      <c r="B6" s="57"/>
      <c r="C6" s="58"/>
      <c r="D6" s="59" t="s">
        <v>158</v>
      </c>
      <c r="E6" s="35">
        <f>SUMIF($B$14:$B$63,D6,$E$14:$E$63)</f>
        <v>25000000</v>
      </c>
      <c r="F6" s="60"/>
      <c r="G6" s="61"/>
      <c r="J6"/>
      <c r="K6"/>
      <c r="L6"/>
      <c r="P6" s="62" t="s">
        <v>159</v>
      </c>
    </row>
    <row r="7" spans="1:16" ht="33.75" customHeight="1">
      <c r="A7" s="57"/>
      <c r="B7" s="57"/>
      <c r="C7" s="58"/>
      <c r="D7" s="59" t="s">
        <v>117</v>
      </c>
      <c r="E7" s="35">
        <f>'①-6 人件費計算根拠'!E6</f>
        <v>1922320</v>
      </c>
      <c r="F7" s="60"/>
      <c r="G7" s="61"/>
      <c r="I7" s="62" t="s">
        <v>157</v>
      </c>
      <c r="J7"/>
      <c r="K7"/>
      <c r="L7"/>
      <c r="P7" s="62" t="s">
        <v>118</v>
      </c>
    </row>
    <row r="8" spans="1:16" ht="33.75" customHeight="1">
      <c r="A8" s="57"/>
      <c r="B8" s="57"/>
      <c r="C8" s="58"/>
      <c r="D8" s="63" t="s">
        <v>116</v>
      </c>
      <c r="E8" s="35">
        <f>SUMIF($B$14:$B$63,D8,$E$14:$E$63)</f>
        <v>11000000</v>
      </c>
      <c r="F8" s="60"/>
      <c r="G8" s="61"/>
      <c r="P8" s="62" t="s">
        <v>119</v>
      </c>
    </row>
    <row r="9" spans="1:16" ht="33.75" customHeight="1">
      <c r="A9" s="57"/>
      <c r="B9" s="57"/>
      <c r="C9" s="58"/>
      <c r="D9" s="53" t="s">
        <v>115</v>
      </c>
      <c r="E9" s="35">
        <f>SUMIF($B$14:$B$63,D9,$E$14:$E$63)</f>
        <v>10000000</v>
      </c>
      <c r="F9" s="60"/>
      <c r="G9" s="61"/>
      <c r="H9" s="61"/>
      <c r="P9" s="62" t="s">
        <v>122</v>
      </c>
    </row>
    <row r="10" spans="1:16" ht="33.75" customHeight="1" thickBot="1">
      <c r="A10" s="57"/>
      <c r="B10" s="57"/>
      <c r="C10" s="58"/>
      <c r="D10" s="64" t="s">
        <v>121</v>
      </c>
      <c r="E10" s="36">
        <f>SUMIF($B$13:$B$63,D10,$E$13:$E$63)</f>
        <v>5000000</v>
      </c>
      <c r="F10" s="60"/>
      <c r="G10" s="61"/>
      <c r="H10" s="61"/>
    </row>
    <row r="11" spans="1:16" ht="33.75" customHeight="1" thickTop="1">
      <c r="A11" s="57"/>
      <c r="B11" s="57"/>
      <c r="C11" s="65"/>
      <c r="D11" s="66" t="s">
        <v>35</v>
      </c>
      <c r="E11" s="34">
        <f>SUM(E6:E10)</f>
        <v>52922320</v>
      </c>
      <c r="F11" s="67"/>
      <c r="G11" s="61">
        <f>INT(E11*$E$4)</f>
        <v>17640773</v>
      </c>
      <c r="H11" s="61">
        <f>IF(G11&lt;G12,G11,G12)</f>
        <v>17640773</v>
      </c>
    </row>
    <row r="12" spans="1:16">
      <c r="A12" s="57"/>
      <c r="B12" s="57"/>
      <c r="C12" s="57"/>
      <c r="D12" s="57"/>
      <c r="E12" s="57"/>
      <c r="F12" s="68"/>
      <c r="G12" s="61">
        <v>30000000</v>
      </c>
    </row>
    <row r="13" spans="1:16" ht="39" customHeight="1">
      <c r="A13" s="69" t="s">
        <v>23</v>
      </c>
      <c r="B13" s="70" t="s">
        <v>22</v>
      </c>
      <c r="C13" s="70" t="s">
        <v>37</v>
      </c>
      <c r="D13" s="71" t="s">
        <v>113</v>
      </c>
      <c r="E13" s="59" t="s">
        <v>114</v>
      </c>
      <c r="F13" s="72"/>
    </row>
    <row r="14" spans="1:16" ht="37.5" customHeight="1">
      <c r="A14" s="73">
        <v>1</v>
      </c>
      <c r="B14" s="74" t="s">
        <v>208</v>
      </c>
      <c r="C14" s="74" t="s">
        <v>209</v>
      </c>
      <c r="D14" s="75" t="s">
        <v>210</v>
      </c>
      <c r="E14" s="76">
        <v>15000000</v>
      </c>
      <c r="F14" s="77"/>
      <c r="G14" s="61"/>
    </row>
    <row r="15" spans="1:16" ht="37.5" customHeight="1">
      <c r="A15" s="78">
        <v>2</v>
      </c>
      <c r="B15" s="79" t="s">
        <v>118</v>
      </c>
      <c r="C15" s="79" t="s">
        <v>211</v>
      </c>
      <c r="D15" s="80" t="s">
        <v>212</v>
      </c>
      <c r="E15" s="81">
        <v>3000000</v>
      </c>
      <c r="F15" s="77"/>
      <c r="G15" s="61"/>
    </row>
    <row r="16" spans="1:16" ht="37.5" customHeight="1">
      <c r="A16" s="78">
        <v>3</v>
      </c>
      <c r="B16" s="79" t="s">
        <v>119</v>
      </c>
      <c r="C16" s="79" t="s">
        <v>213</v>
      </c>
      <c r="D16" s="80" t="s">
        <v>214</v>
      </c>
      <c r="E16" s="81">
        <v>10000000</v>
      </c>
      <c r="F16" s="77"/>
      <c r="G16" s="61"/>
    </row>
    <row r="17" spans="1:7" ht="37.5" customHeight="1">
      <c r="A17" s="78">
        <v>4</v>
      </c>
      <c r="B17" s="79" t="s">
        <v>118</v>
      </c>
      <c r="C17" s="79" t="s">
        <v>215</v>
      </c>
      <c r="D17" s="80" t="s">
        <v>216</v>
      </c>
      <c r="E17" s="81">
        <v>8000000</v>
      </c>
      <c r="F17" s="77"/>
      <c r="G17" s="61"/>
    </row>
    <row r="18" spans="1:7" ht="37.5" customHeight="1">
      <c r="A18" s="82">
        <v>5</v>
      </c>
      <c r="B18" s="83" t="s">
        <v>208</v>
      </c>
      <c r="C18" s="83" t="s">
        <v>217</v>
      </c>
      <c r="D18" s="84" t="s">
        <v>218</v>
      </c>
      <c r="E18" s="85">
        <v>10000000</v>
      </c>
      <c r="F18" s="77"/>
      <c r="G18" s="61"/>
    </row>
    <row r="19" spans="1:7" ht="37.5" customHeight="1">
      <c r="A19" s="86">
        <v>6</v>
      </c>
      <c r="B19" s="74" t="s">
        <v>219</v>
      </c>
      <c r="C19" s="74" t="s">
        <v>220</v>
      </c>
      <c r="D19" s="75" t="s">
        <v>221</v>
      </c>
      <c r="E19" s="76">
        <v>5000000</v>
      </c>
      <c r="F19" s="77"/>
      <c r="G19" s="61"/>
    </row>
    <row r="20" spans="1:7" ht="37.5" customHeight="1">
      <c r="A20" s="78">
        <v>7</v>
      </c>
      <c r="B20" s="87"/>
      <c r="C20" s="87"/>
      <c r="D20" s="88"/>
      <c r="E20" s="89"/>
      <c r="F20" s="77"/>
      <c r="G20" s="61"/>
    </row>
    <row r="21" spans="1:7" ht="37.5" customHeight="1">
      <c r="A21" s="78">
        <v>8</v>
      </c>
      <c r="B21" s="87"/>
      <c r="C21" s="87"/>
      <c r="D21" s="88"/>
      <c r="E21" s="89"/>
      <c r="F21" s="77"/>
      <c r="G21" s="61"/>
    </row>
    <row r="22" spans="1:7" ht="37.5" customHeight="1">
      <c r="A22" s="78">
        <v>9</v>
      </c>
      <c r="B22" s="87"/>
      <c r="C22" s="87"/>
      <c r="D22" s="88"/>
      <c r="E22" s="89"/>
      <c r="F22" s="77"/>
      <c r="G22" s="61"/>
    </row>
    <row r="23" spans="1:7" ht="37.5" customHeight="1">
      <c r="A23" s="82">
        <v>10</v>
      </c>
      <c r="B23" s="90"/>
      <c r="C23" s="90"/>
      <c r="D23" s="91"/>
      <c r="E23" s="92"/>
      <c r="F23" s="77"/>
      <c r="G23" s="61"/>
    </row>
    <row r="24" spans="1:7" ht="37.5" customHeight="1">
      <c r="A24" s="86">
        <v>11</v>
      </c>
      <c r="B24" s="93"/>
      <c r="C24" s="93"/>
      <c r="D24" s="94"/>
      <c r="E24" s="95"/>
      <c r="F24" s="77"/>
      <c r="G24" s="61"/>
    </row>
    <row r="25" spans="1:7" ht="37.5" customHeight="1">
      <c r="A25" s="78">
        <v>12</v>
      </c>
      <c r="B25" s="87"/>
      <c r="C25" s="87"/>
      <c r="D25" s="88"/>
      <c r="E25" s="89"/>
      <c r="F25" s="77"/>
      <c r="G25" s="61"/>
    </row>
    <row r="26" spans="1:7" ht="37.5" customHeight="1">
      <c r="A26" s="78">
        <v>13</v>
      </c>
      <c r="B26" s="87"/>
      <c r="C26" s="87"/>
      <c r="D26" s="88"/>
      <c r="E26" s="89"/>
      <c r="F26" s="77"/>
      <c r="G26" s="61"/>
    </row>
    <row r="27" spans="1:7" ht="37.5" customHeight="1">
      <c r="A27" s="78">
        <v>14</v>
      </c>
      <c r="B27" s="87"/>
      <c r="C27" s="87"/>
      <c r="D27" s="88"/>
      <c r="E27" s="89"/>
      <c r="F27" s="77"/>
      <c r="G27" s="61"/>
    </row>
    <row r="28" spans="1:7" ht="37.5" customHeight="1">
      <c r="A28" s="82">
        <v>15</v>
      </c>
      <c r="B28" s="90"/>
      <c r="C28" s="90"/>
      <c r="D28" s="91"/>
      <c r="E28" s="92"/>
      <c r="F28" s="77"/>
      <c r="G28" s="61"/>
    </row>
    <row r="29" spans="1:7" ht="37.5" customHeight="1">
      <c r="A29" s="86">
        <v>16</v>
      </c>
      <c r="B29" s="93"/>
      <c r="C29" s="93"/>
      <c r="D29" s="94"/>
      <c r="E29" s="95"/>
      <c r="F29" s="77"/>
      <c r="G29" s="61"/>
    </row>
    <row r="30" spans="1:7" ht="37.5" customHeight="1">
      <c r="A30" s="78">
        <v>17</v>
      </c>
      <c r="B30" s="87"/>
      <c r="C30" s="87"/>
      <c r="D30" s="88"/>
      <c r="E30" s="89"/>
      <c r="F30" s="77"/>
      <c r="G30" s="61"/>
    </row>
    <row r="31" spans="1:7" ht="37.5" customHeight="1">
      <c r="A31" s="78">
        <v>18</v>
      </c>
      <c r="B31" s="87"/>
      <c r="C31" s="87"/>
      <c r="D31" s="88"/>
      <c r="E31" s="89"/>
      <c r="F31" s="77"/>
      <c r="G31" s="61"/>
    </row>
    <row r="32" spans="1:7" ht="37.5" customHeight="1">
      <c r="A32" s="78">
        <v>19</v>
      </c>
      <c r="B32" s="87"/>
      <c r="C32" s="87"/>
      <c r="D32" s="88"/>
      <c r="E32" s="89"/>
      <c r="F32" s="77"/>
      <c r="G32" s="61"/>
    </row>
    <row r="33" spans="1:7" ht="37.5" customHeight="1">
      <c r="A33" s="82">
        <v>20</v>
      </c>
      <c r="B33" s="90"/>
      <c r="C33" s="90"/>
      <c r="D33" s="91"/>
      <c r="E33" s="92"/>
      <c r="F33" s="77"/>
      <c r="G33" s="61"/>
    </row>
    <row r="34" spans="1:7" ht="37.5" customHeight="1">
      <c r="A34" s="86">
        <v>21</v>
      </c>
      <c r="B34" s="93"/>
      <c r="C34" s="93"/>
      <c r="D34" s="94"/>
      <c r="E34" s="95"/>
      <c r="F34" s="77"/>
      <c r="G34" s="61"/>
    </row>
    <row r="35" spans="1:7" ht="37.5" customHeight="1">
      <c r="A35" s="78">
        <v>22</v>
      </c>
      <c r="B35" s="87"/>
      <c r="C35" s="87"/>
      <c r="D35" s="88"/>
      <c r="E35" s="89"/>
      <c r="F35" s="77"/>
      <c r="G35" s="61"/>
    </row>
    <row r="36" spans="1:7" ht="37.5" customHeight="1">
      <c r="A36" s="78">
        <v>23</v>
      </c>
      <c r="B36" s="87"/>
      <c r="C36" s="87"/>
      <c r="D36" s="88"/>
      <c r="E36" s="89"/>
      <c r="F36" s="77"/>
      <c r="G36" s="61"/>
    </row>
    <row r="37" spans="1:7" ht="37.5" customHeight="1">
      <c r="A37" s="78">
        <v>24</v>
      </c>
      <c r="B37" s="87"/>
      <c r="C37" s="87"/>
      <c r="D37" s="88"/>
      <c r="E37" s="89"/>
      <c r="F37" s="77"/>
      <c r="G37" s="61"/>
    </row>
    <row r="38" spans="1:7" ht="37.5" customHeight="1">
      <c r="A38" s="82">
        <v>25</v>
      </c>
      <c r="B38" s="90"/>
      <c r="C38" s="90"/>
      <c r="D38" s="91"/>
      <c r="E38" s="92"/>
      <c r="F38" s="77"/>
      <c r="G38" s="61"/>
    </row>
    <row r="39" spans="1:7" ht="37.5" customHeight="1">
      <c r="A39" s="86">
        <v>26</v>
      </c>
      <c r="B39" s="93"/>
      <c r="C39" s="93"/>
      <c r="D39" s="94"/>
      <c r="E39" s="95"/>
      <c r="F39" s="77"/>
      <c r="G39" s="61"/>
    </row>
    <row r="40" spans="1:7" ht="37.5" customHeight="1">
      <c r="A40" s="78">
        <v>27</v>
      </c>
      <c r="B40" s="87"/>
      <c r="C40" s="87"/>
      <c r="D40" s="88"/>
      <c r="E40" s="89"/>
      <c r="F40" s="77"/>
      <c r="G40" s="61"/>
    </row>
    <row r="41" spans="1:7" ht="37.5" customHeight="1">
      <c r="A41" s="78">
        <v>28</v>
      </c>
      <c r="B41" s="87"/>
      <c r="C41" s="87"/>
      <c r="D41" s="88"/>
      <c r="E41" s="89"/>
      <c r="F41" s="77"/>
      <c r="G41" s="61"/>
    </row>
    <row r="42" spans="1:7" ht="37.5" customHeight="1">
      <c r="A42" s="78">
        <v>29</v>
      </c>
      <c r="B42" s="87"/>
      <c r="C42" s="87"/>
      <c r="D42" s="88"/>
      <c r="E42" s="89"/>
      <c r="F42" s="77"/>
      <c r="G42" s="61"/>
    </row>
    <row r="43" spans="1:7" ht="37.5" customHeight="1">
      <c r="A43" s="82">
        <v>30</v>
      </c>
      <c r="B43" s="90"/>
      <c r="C43" s="90"/>
      <c r="D43" s="91"/>
      <c r="E43" s="92"/>
      <c r="F43" s="77"/>
      <c r="G43" s="61"/>
    </row>
    <row r="44" spans="1:7" ht="37.5" customHeight="1">
      <c r="A44" s="86">
        <v>31</v>
      </c>
      <c r="B44" s="93"/>
      <c r="C44" s="93"/>
      <c r="D44" s="94"/>
      <c r="E44" s="95"/>
      <c r="F44" s="77"/>
      <c r="G44" s="61"/>
    </row>
    <row r="45" spans="1:7" ht="37.5" customHeight="1">
      <c r="A45" s="78">
        <v>32</v>
      </c>
      <c r="B45" s="87"/>
      <c r="C45" s="87"/>
      <c r="D45" s="88"/>
      <c r="E45" s="89"/>
      <c r="F45" s="77"/>
      <c r="G45" s="61"/>
    </row>
    <row r="46" spans="1:7" ht="37.5" customHeight="1">
      <c r="A46" s="78">
        <v>33</v>
      </c>
      <c r="B46" s="87"/>
      <c r="C46" s="87"/>
      <c r="D46" s="88"/>
      <c r="E46" s="89"/>
      <c r="F46" s="77"/>
      <c r="G46" s="61"/>
    </row>
    <row r="47" spans="1:7" ht="37.5" customHeight="1">
      <c r="A47" s="78">
        <v>34</v>
      </c>
      <c r="B47" s="87"/>
      <c r="C47" s="87"/>
      <c r="D47" s="88"/>
      <c r="E47" s="89"/>
      <c r="F47" s="77"/>
      <c r="G47" s="61"/>
    </row>
    <row r="48" spans="1:7" ht="37.5" customHeight="1">
      <c r="A48" s="82">
        <v>35</v>
      </c>
      <c r="B48" s="90"/>
      <c r="C48" s="90"/>
      <c r="D48" s="91"/>
      <c r="E48" s="92"/>
      <c r="F48" s="77"/>
      <c r="G48" s="61"/>
    </row>
    <row r="49" spans="1:7" ht="37.5" customHeight="1">
      <c r="A49" s="86">
        <v>36</v>
      </c>
      <c r="B49" s="93"/>
      <c r="C49" s="93"/>
      <c r="D49" s="94"/>
      <c r="E49" s="95"/>
      <c r="F49" s="77"/>
      <c r="G49" s="61"/>
    </row>
    <row r="50" spans="1:7" ht="37.5" customHeight="1">
      <c r="A50" s="78">
        <v>37</v>
      </c>
      <c r="B50" s="87"/>
      <c r="C50" s="87"/>
      <c r="D50" s="88"/>
      <c r="E50" s="89"/>
      <c r="F50" s="77"/>
      <c r="G50" s="61"/>
    </row>
    <row r="51" spans="1:7" ht="37.5" customHeight="1">
      <c r="A51" s="78">
        <v>38</v>
      </c>
      <c r="B51" s="87"/>
      <c r="C51" s="87"/>
      <c r="D51" s="88"/>
      <c r="E51" s="89"/>
      <c r="F51" s="77"/>
      <c r="G51" s="61"/>
    </row>
    <row r="52" spans="1:7" ht="37.5" customHeight="1">
      <c r="A52" s="78">
        <v>39</v>
      </c>
      <c r="B52" s="87"/>
      <c r="C52" s="87"/>
      <c r="D52" s="88"/>
      <c r="E52" s="89"/>
      <c r="F52" s="77"/>
      <c r="G52" s="61"/>
    </row>
    <row r="53" spans="1:7" ht="37.5" customHeight="1">
      <c r="A53" s="82">
        <v>40</v>
      </c>
      <c r="B53" s="90"/>
      <c r="C53" s="90"/>
      <c r="D53" s="91"/>
      <c r="E53" s="92"/>
      <c r="F53" s="77"/>
      <c r="G53" s="61"/>
    </row>
    <row r="54" spans="1:7" ht="37.5" customHeight="1">
      <c r="A54" s="86">
        <v>41</v>
      </c>
      <c r="B54" s="93"/>
      <c r="C54" s="93"/>
      <c r="D54" s="94"/>
      <c r="E54" s="95"/>
      <c r="F54" s="77"/>
      <c r="G54" s="61"/>
    </row>
    <row r="55" spans="1:7" ht="37.5" customHeight="1">
      <c r="A55" s="78">
        <v>42</v>
      </c>
      <c r="B55" s="87"/>
      <c r="C55" s="87"/>
      <c r="D55" s="88"/>
      <c r="E55" s="89"/>
      <c r="F55" s="77"/>
      <c r="G55" s="61"/>
    </row>
    <row r="56" spans="1:7" ht="37.5" customHeight="1">
      <c r="A56" s="78">
        <v>43</v>
      </c>
      <c r="B56" s="87"/>
      <c r="C56" s="87"/>
      <c r="D56" s="88"/>
      <c r="E56" s="89"/>
      <c r="F56" s="77"/>
      <c r="G56" s="61"/>
    </row>
    <row r="57" spans="1:7" ht="37.5" customHeight="1">
      <c r="A57" s="78">
        <v>44</v>
      </c>
      <c r="B57" s="87"/>
      <c r="C57" s="87"/>
      <c r="D57" s="88"/>
      <c r="E57" s="89"/>
      <c r="F57" s="77"/>
      <c r="G57" s="61"/>
    </row>
    <row r="58" spans="1:7" ht="37.5" customHeight="1">
      <c r="A58" s="82">
        <v>45</v>
      </c>
      <c r="B58" s="90"/>
      <c r="C58" s="90"/>
      <c r="D58" s="91"/>
      <c r="E58" s="92"/>
      <c r="F58" s="77"/>
      <c r="G58" s="61"/>
    </row>
    <row r="59" spans="1:7" ht="37.5" customHeight="1">
      <c r="A59" s="86">
        <v>46</v>
      </c>
      <c r="B59" s="93"/>
      <c r="C59" s="93"/>
      <c r="D59" s="94"/>
      <c r="E59" s="95"/>
      <c r="F59" s="77"/>
      <c r="G59" s="61"/>
    </row>
    <row r="60" spans="1:7" ht="37.5" customHeight="1">
      <c r="A60" s="78">
        <v>47</v>
      </c>
      <c r="B60" s="87"/>
      <c r="C60" s="87"/>
      <c r="D60" s="88"/>
      <c r="E60" s="89"/>
      <c r="F60" s="77"/>
      <c r="G60" s="61"/>
    </row>
    <row r="61" spans="1:7" ht="37.5" customHeight="1">
      <c r="A61" s="78">
        <v>48</v>
      </c>
      <c r="B61" s="87"/>
      <c r="C61" s="87"/>
      <c r="D61" s="88"/>
      <c r="E61" s="89"/>
      <c r="F61" s="77"/>
      <c r="G61" s="61"/>
    </row>
    <row r="62" spans="1:7" ht="37.5" customHeight="1">
      <c r="A62" s="78">
        <v>49</v>
      </c>
      <c r="B62" s="87"/>
      <c r="C62" s="87"/>
      <c r="D62" s="88"/>
      <c r="E62" s="89"/>
      <c r="F62" s="77"/>
      <c r="G62" s="61"/>
    </row>
    <row r="63" spans="1:7" ht="37.5" customHeight="1">
      <c r="A63" s="82">
        <v>50</v>
      </c>
      <c r="B63" s="90"/>
      <c r="C63" s="90"/>
      <c r="D63" s="91"/>
      <c r="E63" s="92"/>
      <c r="F63" s="77"/>
      <c r="G63" s="61"/>
    </row>
  </sheetData>
  <sheetProtection algorithmName="SHA-512" hashValue="BQLja/EyzCSPRDgY54kBUaqxexnGEaNFLOi/E3ZFXGiQEeTVc00ierduesOK3KT7AkB4kFo3JVdmlpkN0KyZiA==" saltValue="/symGPAD3icLfC8K6S6JNQ==" spinCount="100000" sheet="1" insertColumns="0" insertRows="0" insertHyperlinks="0" deleteColumns="0" deleteRows="0" sort="0"/>
  <mergeCells count="2">
    <mergeCell ref="B3:C3"/>
    <mergeCell ref="B4:C4"/>
  </mergeCells>
  <phoneticPr fontId="3"/>
  <conditionalFormatting sqref="B14:E63">
    <cfRule type="cellIs" dxfId="8" priority="1" operator="equal">
      <formula>""</formula>
    </cfRule>
  </conditionalFormatting>
  <conditionalFormatting sqref="E8">
    <cfRule type="expression" dxfId="7" priority="22">
      <formula>$E$8&gt;30000000</formula>
    </cfRule>
  </conditionalFormatting>
  <dataValidations count="1">
    <dataValidation type="list" allowBlank="1" showInputMessage="1" showErrorMessage="1" sqref="B14:B63" xr:uid="{BC6D9715-6D67-4754-8731-52E14B03D995}">
      <formula1>$P$6:$P$9</formula1>
    </dataValidation>
  </dataValidations>
  <printOptions horizontalCentered="1" verticalCentered="1"/>
  <pageMargins left="0" right="0" top="0.74803149606299213" bottom="0.74803149606299213" header="0.31496062992125984" footer="0.31496062992125984"/>
  <pageSetup paperSize="9" scale="65" orientation="portrait" r:id="rId1"/>
  <headerFooter>
    <oddHeader>&amp;R&amp;"ＭＳ 明朝,標準"&amp;A &amp;P頁/ &amp;N頁</oddHeader>
  </headerFooter>
  <rowBreaks count="1" manualBreakCount="1">
    <brk id="38" max="4" man="1"/>
  </rowBreaks>
  <ignoredErrors>
    <ignoredError sqref="E7" 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5CF48D-8318-4051-BFB7-6657E2799858}">
  <sheetPr codeName="Sheet4"/>
  <dimension ref="A1:M35"/>
  <sheetViews>
    <sheetView showGridLines="0" view="pageBreakPreview" zoomScaleNormal="100" zoomScaleSheetLayoutView="100" workbookViewId="0"/>
  </sheetViews>
  <sheetFormatPr defaultColWidth="9" defaultRowHeight="14"/>
  <cols>
    <col min="1" max="1" width="6.453125" style="102" customWidth="1"/>
    <col min="2" max="4" width="15.453125" style="102" customWidth="1"/>
    <col min="5" max="5" width="8" style="102" customWidth="1"/>
    <col min="6" max="6" width="15.453125" style="102" customWidth="1"/>
    <col min="7" max="7" width="17.1796875" style="102" customWidth="1"/>
    <col min="8" max="8" width="6.1796875" style="102" customWidth="1"/>
    <col min="9" max="9" width="11" style="102" customWidth="1"/>
    <col min="10" max="10" width="12.453125" style="102" customWidth="1"/>
    <col min="11" max="16384" width="9" style="102"/>
  </cols>
  <sheetData>
    <row r="1" spans="1:13">
      <c r="A1" s="10" t="s">
        <v>39</v>
      </c>
      <c r="B1" s="10"/>
      <c r="C1" s="10"/>
      <c r="D1" s="10"/>
      <c r="E1" s="10"/>
      <c r="F1" s="326"/>
      <c r="G1" s="326"/>
      <c r="H1" s="101"/>
    </row>
    <row r="2" spans="1:13">
      <c r="A2" s="10"/>
      <c r="B2" s="10"/>
      <c r="C2" s="10"/>
      <c r="D2" s="10"/>
      <c r="E2" s="10"/>
      <c r="F2" s="11"/>
      <c r="G2" s="7" t="str">
        <f>'①-1 事業者基本情報'!B2</f>
        <v>2024/〇/○○</v>
      </c>
      <c r="H2" s="103"/>
    </row>
    <row r="3" spans="1:13">
      <c r="A3" s="10"/>
      <c r="B3" s="10"/>
      <c r="C3" s="10"/>
      <c r="D3" s="10"/>
      <c r="E3" s="10"/>
      <c r="F3" s="12"/>
      <c r="G3" s="12"/>
      <c r="H3" s="103"/>
    </row>
    <row r="4" spans="1:13">
      <c r="A4" s="10" t="s">
        <v>102</v>
      </c>
      <c r="B4" s="10"/>
      <c r="C4" s="10"/>
      <c r="D4" s="10"/>
      <c r="E4" s="10"/>
      <c r="F4" s="10"/>
      <c r="G4" s="12"/>
      <c r="H4" s="103"/>
    </row>
    <row r="5" spans="1:13">
      <c r="A5" s="10" t="s">
        <v>111</v>
      </c>
      <c r="B5" s="10"/>
      <c r="C5" s="10"/>
      <c r="D5" s="10"/>
      <c r="E5" s="10"/>
      <c r="F5" s="10"/>
      <c r="G5" s="12"/>
      <c r="H5" s="101"/>
    </row>
    <row r="6" spans="1:13">
      <c r="A6" s="10"/>
      <c r="B6" s="10"/>
      <c r="C6" s="10"/>
      <c r="D6" s="10"/>
      <c r="E6" s="10"/>
      <c r="F6" s="10"/>
      <c r="G6" s="12"/>
      <c r="H6" s="101"/>
    </row>
    <row r="7" spans="1:13" ht="51" customHeight="1">
      <c r="A7" s="10"/>
      <c r="B7" s="10"/>
      <c r="C7" s="327"/>
      <c r="D7" s="327"/>
      <c r="E7" s="13" t="s">
        <v>40</v>
      </c>
      <c r="F7" s="328" t="str">
        <f>'①-1 事業者基本情報'!C7</f>
        <v>東京都△△△区●●１丁目１番１号
●●●ビル9階</v>
      </c>
      <c r="G7" s="328"/>
      <c r="H7" s="104"/>
    </row>
    <row r="8" spans="1:13">
      <c r="A8" s="10"/>
      <c r="B8" s="10"/>
      <c r="C8" s="10"/>
      <c r="D8" s="10"/>
      <c r="E8" s="12" t="s">
        <v>38</v>
      </c>
      <c r="F8" s="14" t="str">
        <f>'①-1 事業者基本情報'!C6</f>
        <v>株式会社●●●</v>
      </c>
      <c r="G8" s="14"/>
      <c r="H8" s="105"/>
      <c r="I8" s="102" t="s">
        <v>156</v>
      </c>
    </row>
    <row r="9" spans="1:13">
      <c r="A9" s="10"/>
      <c r="B9" s="10"/>
      <c r="C9" s="10"/>
      <c r="D9" s="10"/>
      <c r="E9" s="12" t="s">
        <v>58</v>
      </c>
      <c r="F9" s="14" t="str">
        <f>'①-1 事業者基本情報'!C9</f>
        <v>代表取締役</v>
      </c>
      <c r="G9" s="14"/>
      <c r="H9" s="105"/>
    </row>
    <row r="10" spans="1:13">
      <c r="A10" s="10"/>
      <c r="B10" s="10"/>
      <c r="C10" s="10"/>
      <c r="D10" s="10"/>
      <c r="E10" s="12" t="s">
        <v>59</v>
      </c>
      <c r="F10" s="14" t="str">
        <f>'①-1 事業者基本情報'!C10</f>
        <v>●●　●●</v>
      </c>
      <c r="G10" s="15"/>
      <c r="H10" s="106"/>
    </row>
    <row r="11" spans="1:13">
      <c r="A11" s="10"/>
      <c r="B11" s="10"/>
      <c r="C11" s="10"/>
      <c r="D11" s="10"/>
      <c r="E11" s="10"/>
      <c r="F11" s="10"/>
      <c r="G11" s="15"/>
      <c r="H11" s="106"/>
      <c r="I11" s="322"/>
      <c r="J11" s="323"/>
      <c r="K11" s="323"/>
      <c r="L11" s="323"/>
      <c r="M11" s="323"/>
    </row>
    <row r="12" spans="1:13">
      <c r="A12" s="10"/>
      <c r="B12" s="10"/>
      <c r="C12" s="10"/>
      <c r="D12" s="10"/>
      <c r="E12" s="10"/>
      <c r="F12" s="10"/>
      <c r="G12" s="15"/>
      <c r="H12" s="106"/>
      <c r="I12" s="323"/>
      <c r="J12" s="323"/>
      <c r="K12" s="323"/>
      <c r="L12" s="323"/>
      <c r="M12" s="323"/>
    </row>
    <row r="13" spans="1:13">
      <c r="A13" s="10"/>
      <c r="B13" s="10"/>
      <c r="C13" s="10"/>
      <c r="D13" s="10"/>
      <c r="E13" s="10"/>
      <c r="F13" s="10"/>
      <c r="G13" s="12"/>
      <c r="H13" s="101"/>
    </row>
    <row r="14" spans="1:13" ht="30" customHeight="1">
      <c r="A14" s="329" t="s">
        <v>304</v>
      </c>
      <c r="B14" s="329"/>
      <c r="C14" s="329"/>
      <c r="D14" s="329"/>
      <c r="E14" s="329"/>
      <c r="F14" s="329"/>
      <c r="G14" s="329"/>
      <c r="H14" s="107"/>
    </row>
    <row r="15" spans="1:13" ht="89.25" customHeight="1">
      <c r="A15" s="324" t="s">
        <v>305</v>
      </c>
      <c r="B15" s="324"/>
      <c r="C15" s="324"/>
      <c r="D15" s="324"/>
      <c r="E15" s="324"/>
      <c r="F15" s="324"/>
      <c r="G15" s="324"/>
      <c r="H15" s="108"/>
    </row>
    <row r="16" spans="1:13">
      <c r="A16" s="10"/>
      <c r="B16" s="10"/>
      <c r="C16" s="10"/>
      <c r="D16" s="10"/>
      <c r="E16" s="10"/>
      <c r="F16" s="10"/>
      <c r="G16" s="10"/>
      <c r="H16" s="109"/>
    </row>
    <row r="17" spans="1:10">
      <c r="A17" s="325" t="s">
        <v>4</v>
      </c>
      <c r="B17" s="325"/>
      <c r="C17" s="325"/>
      <c r="D17" s="325"/>
      <c r="E17" s="325"/>
      <c r="F17" s="325"/>
      <c r="G17" s="325"/>
      <c r="H17" s="106"/>
    </row>
    <row r="18" spans="1:10">
      <c r="A18" s="10"/>
      <c r="B18" s="10"/>
      <c r="C18" s="10"/>
      <c r="D18" s="10"/>
      <c r="E18" s="10"/>
      <c r="F18" s="10"/>
      <c r="G18" s="10"/>
      <c r="H18" s="109"/>
    </row>
    <row r="19" spans="1:10">
      <c r="A19" s="10"/>
      <c r="B19" s="10"/>
      <c r="C19" s="10"/>
      <c r="D19" s="10"/>
      <c r="E19" s="10"/>
      <c r="F19" s="10"/>
      <c r="G19" s="10"/>
      <c r="H19" s="109"/>
    </row>
    <row r="20" spans="1:10">
      <c r="A20" s="10" t="s">
        <v>124</v>
      </c>
      <c r="B20" s="10"/>
      <c r="C20" s="10"/>
      <c r="D20" s="10"/>
      <c r="E20" s="10"/>
      <c r="F20" s="10"/>
      <c r="G20" s="10"/>
      <c r="H20" s="109"/>
    </row>
    <row r="21" spans="1:10" ht="40" customHeight="1">
      <c r="A21" s="10"/>
      <c r="B21" s="10" t="s">
        <v>161</v>
      </c>
      <c r="C21" s="10"/>
      <c r="D21" s="10"/>
      <c r="E21" s="10"/>
      <c r="F21" s="10"/>
      <c r="G21" s="10"/>
      <c r="H21" s="109"/>
    </row>
    <row r="22" spans="1:10">
      <c r="A22" s="10" t="s">
        <v>125</v>
      </c>
      <c r="B22" s="10"/>
      <c r="C22" s="10"/>
      <c r="D22" s="10"/>
      <c r="E22" s="10"/>
      <c r="F22" s="10"/>
      <c r="G22" s="10"/>
      <c r="H22" s="109"/>
    </row>
    <row r="23" spans="1:10" ht="40" customHeight="1">
      <c r="A23" s="10"/>
      <c r="B23" s="10" t="s">
        <v>79</v>
      </c>
      <c r="C23" s="110" t="str">
        <f>'①-1 事業者基本情報'!B3</f>
        <v>2025/〇/○○</v>
      </c>
      <c r="D23" s="10"/>
      <c r="E23" s="10"/>
      <c r="F23" s="10"/>
      <c r="G23" s="10"/>
      <c r="H23" s="109"/>
      <c r="I23" s="102" t="s">
        <v>262</v>
      </c>
    </row>
    <row r="24" spans="1:10">
      <c r="A24" s="10" t="s">
        <v>126</v>
      </c>
      <c r="B24" s="10"/>
      <c r="C24" s="10"/>
      <c r="D24" s="10"/>
      <c r="E24" s="10"/>
      <c r="F24" s="10"/>
      <c r="G24" s="10"/>
      <c r="H24" s="109"/>
    </row>
    <row r="25" spans="1:10">
      <c r="A25" s="10"/>
      <c r="B25" s="10"/>
      <c r="C25" s="10"/>
      <c r="D25" s="10"/>
      <c r="E25" s="10"/>
      <c r="F25" s="10"/>
      <c r="G25" s="10"/>
      <c r="H25" s="109"/>
      <c r="I25" s="111"/>
      <c r="J25" s="111" t="s">
        <v>101</v>
      </c>
    </row>
    <row r="26" spans="1:10" ht="13.5" customHeight="1">
      <c r="A26" s="10"/>
      <c r="B26" s="10"/>
      <c r="C26" s="10"/>
      <c r="D26" s="10"/>
      <c r="E26" s="10"/>
      <c r="F26" s="12" t="s">
        <v>80</v>
      </c>
      <c r="G26" s="12"/>
      <c r="H26" s="101"/>
      <c r="I26" s="112">
        <f>IFERROR(ROUNDDOWN(D28*E28,0),"")</f>
        <v>17640773</v>
      </c>
      <c r="J26" s="113" t="e">
        <f>#REF!</f>
        <v>#REF!</v>
      </c>
    </row>
    <row r="27" spans="1:10" ht="47.25" customHeight="1">
      <c r="A27" s="16"/>
      <c r="B27" s="17" t="s">
        <v>73</v>
      </c>
      <c r="C27" s="18" t="s">
        <v>74</v>
      </c>
      <c r="D27" s="18" t="s">
        <v>75</v>
      </c>
      <c r="E27" s="18" t="s">
        <v>76</v>
      </c>
      <c r="F27" s="18" t="s">
        <v>77</v>
      </c>
      <c r="G27" s="16"/>
      <c r="H27" s="114"/>
      <c r="I27" s="115"/>
    </row>
    <row r="28" spans="1:10" ht="71.25" customHeight="1">
      <c r="A28" s="16"/>
      <c r="B28" s="17" t="s">
        <v>127</v>
      </c>
      <c r="C28" s="8">
        <f>$D$28</f>
        <v>52922320</v>
      </c>
      <c r="D28" s="8">
        <f>'①-2 支出計画書'!E11</f>
        <v>52922320</v>
      </c>
      <c r="E28" s="9">
        <f>'①-2 支出計画書'!$E$4</f>
        <v>0.33333333333333331</v>
      </c>
      <c r="F28" s="8">
        <f>'①-2 支出計画書'!H11</f>
        <v>17640773</v>
      </c>
      <c r="G28" s="16"/>
      <c r="H28" s="114"/>
      <c r="I28" s="102" t="s">
        <v>96</v>
      </c>
    </row>
    <row r="29" spans="1:10" ht="48.75" customHeight="1">
      <c r="A29" s="16"/>
      <c r="B29" s="17" t="s">
        <v>78</v>
      </c>
      <c r="C29" s="8">
        <f>$C$28</f>
        <v>52922320</v>
      </c>
      <c r="D29" s="8">
        <f>$D$28</f>
        <v>52922320</v>
      </c>
      <c r="E29" s="9">
        <f>$E$28</f>
        <v>0.33333333333333331</v>
      </c>
      <c r="F29" s="8">
        <f>$F$28</f>
        <v>17640773</v>
      </c>
      <c r="G29" s="16"/>
      <c r="H29" s="114"/>
    </row>
    <row r="30" spans="1:10">
      <c r="A30" s="10"/>
      <c r="B30" s="10"/>
      <c r="C30" s="10"/>
      <c r="D30" s="10"/>
      <c r="E30" s="10"/>
      <c r="F30" s="10"/>
      <c r="G30" s="10"/>
      <c r="H30" s="109"/>
    </row>
    <row r="31" spans="1:10">
      <c r="A31" s="10" t="s">
        <v>41</v>
      </c>
      <c r="B31" s="10"/>
      <c r="C31" s="10"/>
      <c r="D31" s="10"/>
      <c r="E31" s="10"/>
      <c r="F31" s="10"/>
      <c r="G31" s="10"/>
      <c r="H31" s="109"/>
    </row>
    <row r="32" spans="1:10">
      <c r="A32" s="19" t="s">
        <v>256</v>
      </c>
      <c r="B32" s="10"/>
      <c r="C32" s="10"/>
      <c r="D32" s="10"/>
      <c r="E32" s="10"/>
      <c r="F32" s="10"/>
      <c r="G32" s="10"/>
      <c r="H32" s="109"/>
    </row>
    <row r="33" spans="1:8">
      <c r="A33" s="19"/>
      <c r="B33" s="10" t="s">
        <v>257</v>
      </c>
      <c r="C33" s="10"/>
      <c r="D33" s="10"/>
      <c r="E33" s="10"/>
      <c r="F33" s="10"/>
      <c r="G33" s="10"/>
      <c r="H33" s="109"/>
    </row>
    <row r="34" spans="1:8">
      <c r="A34" s="19" t="s">
        <v>254</v>
      </c>
      <c r="B34" s="10"/>
    </row>
    <row r="35" spans="1:8">
      <c r="A35" s="19" t="s">
        <v>255</v>
      </c>
      <c r="B35" s="10"/>
    </row>
  </sheetData>
  <sheetProtection algorithmName="SHA-512" hashValue="TW1kN+5OjpMHvqjUK+KnLDIIwqBSQKv77LIIHvWdqk9YljkcYwNAvvzgM/GEr8yWu/s/OrBcsrpXw2uIvbnz+Q==" saltValue="h/6P0BXfyRyMTweyigVs7g==" spinCount="100000" sheet="1" objects="1" scenarios="1"/>
  <mergeCells count="7">
    <mergeCell ref="I11:M12"/>
    <mergeCell ref="A15:G15"/>
    <mergeCell ref="A17:G17"/>
    <mergeCell ref="F1:G1"/>
    <mergeCell ref="C7:D7"/>
    <mergeCell ref="F7:G7"/>
    <mergeCell ref="A14:G14"/>
  </mergeCells>
  <phoneticPr fontId="3"/>
  <conditionalFormatting sqref="B21">
    <cfRule type="cellIs" dxfId="6" priority="3" operator="equal">
      <formula>""</formula>
    </cfRule>
  </conditionalFormatting>
  <conditionalFormatting sqref="C23">
    <cfRule type="cellIs" dxfId="5" priority="2" operator="equal">
      <formula>""</formula>
    </cfRule>
  </conditionalFormatting>
  <conditionalFormatting sqref="F8">
    <cfRule type="cellIs" dxfId="4" priority="5" operator="equal">
      <formula>""</formula>
    </cfRule>
  </conditionalFormatting>
  <pageMargins left="0.54" right="0.39370078740157483" top="0.39370078740157483" bottom="0.74803149606299213" header="0.31496062992125984" footer="0.31496062992125984"/>
  <pageSetup paperSize="9" scale="96"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dimension ref="A1:M39"/>
  <sheetViews>
    <sheetView view="pageBreakPreview" zoomScaleNormal="100" zoomScaleSheetLayoutView="100" workbookViewId="0"/>
  </sheetViews>
  <sheetFormatPr defaultColWidth="9" defaultRowHeight="13"/>
  <cols>
    <col min="1" max="2" width="16.81640625" style="44" customWidth="1"/>
    <col min="3" max="7" width="5.1796875" style="44" customWidth="1"/>
    <col min="8" max="9" width="16.81640625" style="44" customWidth="1"/>
    <col min="10" max="16384" width="9" style="44"/>
  </cols>
  <sheetData>
    <row r="1" spans="1:13">
      <c r="A1" s="44" t="s">
        <v>42</v>
      </c>
    </row>
    <row r="3" spans="1:13">
      <c r="A3" s="44" t="s">
        <v>43</v>
      </c>
    </row>
    <row r="4" spans="1:13">
      <c r="A4" s="334" t="s">
        <v>44</v>
      </c>
      <c r="B4" s="334" t="s">
        <v>45</v>
      </c>
      <c r="C4" s="334" t="s">
        <v>46</v>
      </c>
      <c r="D4" s="334"/>
      <c r="E4" s="334"/>
      <c r="F4" s="334"/>
      <c r="G4" s="334" t="s">
        <v>51</v>
      </c>
      <c r="H4" s="334" t="s">
        <v>52</v>
      </c>
      <c r="I4" s="334" t="s">
        <v>53</v>
      </c>
    </row>
    <row r="5" spans="1:13">
      <c r="A5" s="334"/>
      <c r="B5" s="334"/>
      <c r="C5" s="96" t="s">
        <v>47</v>
      </c>
      <c r="D5" s="96" t="s">
        <v>48</v>
      </c>
      <c r="E5" s="96" t="s">
        <v>49</v>
      </c>
      <c r="F5" s="96" t="s">
        <v>50</v>
      </c>
      <c r="G5" s="334"/>
      <c r="H5" s="334"/>
      <c r="I5" s="334"/>
    </row>
    <row r="6" spans="1:13" ht="22.5" customHeight="1">
      <c r="A6" s="97" t="s">
        <v>237</v>
      </c>
      <c r="B6" s="97" t="s">
        <v>238</v>
      </c>
      <c r="C6" s="98" t="s">
        <v>239</v>
      </c>
      <c r="D6" s="98">
        <v>30</v>
      </c>
      <c r="E6" s="98">
        <v>3</v>
      </c>
      <c r="F6" s="98">
        <v>4</v>
      </c>
      <c r="G6" s="98" t="s">
        <v>240</v>
      </c>
      <c r="H6" s="97" t="s">
        <v>241</v>
      </c>
      <c r="I6" s="97" t="s">
        <v>242</v>
      </c>
      <c r="J6" s="330" t="s">
        <v>105</v>
      </c>
      <c r="K6" s="331"/>
      <c r="L6" s="331"/>
      <c r="M6" s="331"/>
    </row>
    <row r="7" spans="1:13" ht="22.5" customHeight="1">
      <c r="A7" s="97" t="s">
        <v>243</v>
      </c>
      <c r="B7" s="97" t="s">
        <v>244</v>
      </c>
      <c r="C7" s="98" t="s">
        <v>239</v>
      </c>
      <c r="D7" s="98">
        <v>40</v>
      </c>
      <c r="E7" s="98">
        <v>1</v>
      </c>
      <c r="F7" s="98">
        <v>1</v>
      </c>
      <c r="G7" s="98" t="s">
        <v>240</v>
      </c>
      <c r="H7" s="97" t="s">
        <v>245</v>
      </c>
      <c r="I7" s="97" t="s">
        <v>246</v>
      </c>
      <c r="J7" s="332"/>
      <c r="K7" s="331"/>
      <c r="L7" s="331"/>
      <c r="M7" s="331"/>
    </row>
    <row r="8" spans="1:13" ht="22.5" customHeight="1">
      <c r="A8" s="97" t="s">
        <v>247</v>
      </c>
      <c r="B8" s="97" t="s">
        <v>248</v>
      </c>
      <c r="C8" s="98" t="s">
        <v>239</v>
      </c>
      <c r="D8" s="98">
        <v>45</v>
      </c>
      <c r="E8" s="98">
        <v>12</v>
      </c>
      <c r="F8" s="98">
        <v>24</v>
      </c>
      <c r="G8" s="98" t="s">
        <v>249</v>
      </c>
      <c r="H8" s="97" t="s">
        <v>245</v>
      </c>
      <c r="I8" s="97" t="s">
        <v>250</v>
      </c>
    </row>
    <row r="9" spans="1:13" ht="22.5" customHeight="1">
      <c r="A9" s="99"/>
      <c r="B9" s="99"/>
      <c r="C9" s="96"/>
      <c r="D9" s="100"/>
      <c r="E9" s="100"/>
      <c r="F9" s="100"/>
      <c r="G9" s="96"/>
      <c r="H9" s="99"/>
      <c r="I9" s="99"/>
    </row>
    <row r="10" spans="1:13" ht="22.5" customHeight="1">
      <c r="A10" s="99"/>
      <c r="B10" s="99"/>
      <c r="C10" s="96"/>
      <c r="D10" s="100"/>
      <c r="E10" s="100"/>
      <c r="F10" s="100"/>
      <c r="G10" s="96"/>
      <c r="H10" s="99"/>
      <c r="I10" s="99"/>
    </row>
    <row r="11" spans="1:13" ht="22.5" customHeight="1">
      <c r="A11" s="99"/>
      <c r="B11" s="99"/>
      <c r="C11" s="96"/>
      <c r="D11" s="100"/>
      <c r="E11" s="100"/>
      <c r="F11" s="100"/>
      <c r="G11" s="96"/>
      <c r="H11" s="99"/>
      <c r="I11" s="99"/>
    </row>
    <row r="12" spans="1:13" ht="22.5" customHeight="1">
      <c r="A12" s="99"/>
      <c r="B12" s="99"/>
      <c r="C12" s="96"/>
      <c r="D12" s="100"/>
      <c r="E12" s="100"/>
      <c r="F12" s="100"/>
      <c r="G12" s="96"/>
      <c r="H12" s="99"/>
      <c r="I12" s="99"/>
    </row>
    <row r="13" spans="1:13" ht="22.5" customHeight="1">
      <c r="A13" s="99"/>
      <c r="B13" s="99"/>
      <c r="C13" s="96"/>
      <c r="D13" s="100"/>
      <c r="E13" s="100"/>
      <c r="F13" s="100"/>
      <c r="G13" s="96"/>
      <c r="H13" s="99"/>
      <c r="I13" s="99"/>
    </row>
    <row r="14" spans="1:13" ht="22.5" customHeight="1">
      <c r="A14" s="99"/>
      <c r="B14" s="99"/>
      <c r="C14" s="96"/>
      <c r="D14" s="100"/>
      <c r="E14" s="100"/>
      <c r="F14" s="100"/>
      <c r="G14" s="96"/>
      <c r="H14" s="99"/>
      <c r="I14" s="99"/>
    </row>
    <row r="15" spans="1:13" ht="22.5" customHeight="1">
      <c r="A15" s="99"/>
      <c r="B15" s="99"/>
      <c r="C15" s="96"/>
      <c r="D15" s="100"/>
      <c r="E15" s="100"/>
      <c r="F15" s="100"/>
      <c r="G15" s="96"/>
      <c r="H15" s="99"/>
      <c r="I15" s="99"/>
    </row>
    <row r="16" spans="1:13" ht="22.5" customHeight="1">
      <c r="A16" s="99"/>
      <c r="B16" s="99"/>
      <c r="C16" s="96"/>
      <c r="D16" s="100"/>
      <c r="E16" s="100"/>
      <c r="F16" s="100"/>
      <c r="G16" s="96"/>
      <c r="H16" s="99"/>
      <c r="I16" s="99"/>
    </row>
    <row r="17" spans="1:9" ht="22.5" customHeight="1">
      <c r="A17" s="99"/>
      <c r="B17" s="99"/>
      <c r="C17" s="96"/>
      <c r="D17" s="100"/>
      <c r="E17" s="100"/>
      <c r="F17" s="100"/>
      <c r="G17" s="96"/>
      <c r="H17" s="99"/>
      <c r="I17" s="99"/>
    </row>
    <row r="18" spans="1:9" ht="22.5" customHeight="1">
      <c r="A18" s="99"/>
      <c r="B18" s="99"/>
      <c r="C18" s="96"/>
      <c r="D18" s="100"/>
      <c r="E18" s="100"/>
      <c r="F18" s="100"/>
      <c r="G18" s="96"/>
      <c r="H18" s="99"/>
      <c r="I18" s="99"/>
    </row>
    <row r="19" spans="1:9" ht="22.5" customHeight="1">
      <c r="A19" s="99"/>
      <c r="B19" s="99"/>
      <c r="C19" s="96"/>
      <c r="D19" s="100"/>
      <c r="E19" s="100"/>
      <c r="F19" s="100"/>
      <c r="G19" s="96"/>
      <c r="H19" s="99"/>
      <c r="I19" s="99"/>
    </row>
    <row r="20" spans="1:9" ht="22.5" customHeight="1">
      <c r="A20" s="99"/>
      <c r="B20" s="99"/>
      <c r="C20" s="96"/>
      <c r="D20" s="100"/>
      <c r="E20" s="100"/>
      <c r="F20" s="100"/>
      <c r="G20" s="96"/>
      <c r="H20" s="99"/>
      <c r="I20" s="99"/>
    </row>
    <row r="21" spans="1:9" ht="22.5" customHeight="1">
      <c r="A21" s="99"/>
      <c r="B21" s="99"/>
      <c r="C21" s="96"/>
      <c r="D21" s="100"/>
      <c r="E21" s="100"/>
      <c r="F21" s="100"/>
      <c r="G21" s="96"/>
      <c r="H21" s="99"/>
      <c r="I21" s="99"/>
    </row>
    <row r="22" spans="1:9" ht="22.5" customHeight="1">
      <c r="A22" s="99"/>
      <c r="B22" s="99"/>
      <c r="C22" s="96"/>
      <c r="D22" s="100"/>
      <c r="E22" s="100"/>
      <c r="F22" s="100"/>
      <c r="G22" s="96"/>
      <c r="H22" s="99"/>
      <c r="I22" s="99"/>
    </row>
    <row r="23" spans="1:9" ht="22.5" customHeight="1">
      <c r="A23" s="99"/>
      <c r="B23" s="99"/>
      <c r="C23" s="96"/>
      <c r="D23" s="100"/>
      <c r="E23" s="100"/>
      <c r="F23" s="100"/>
      <c r="G23" s="96"/>
      <c r="H23" s="99"/>
      <c r="I23" s="99"/>
    </row>
    <row r="24" spans="1:9" ht="22.5" customHeight="1">
      <c r="A24" s="99"/>
      <c r="B24" s="99"/>
      <c r="C24" s="96"/>
      <c r="D24" s="100"/>
      <c r="E24" s="100"/>
      <c r="F24" s="100"/>
      <c r="G24" s="96"/>
      <c r="H24" s="99"/>
      <c r="I24" s="99"/>
    </row>
    <row r="25" spans="1:9" ht="22.5" customHeight="1">
      <c r="A25" s="99"/>
      <c r="B25" s="99"/>
      <c r="C25" s="96"/>
      <c r="D25" s="100"/>
      <c r="E25" s="100"/>
      <c r="F25" s="100"/>
      <c r="G25" s="96"/>
      <c r="H25" s="99"/>
      <c r="I25" s="99"/>
    </row>
    <row r="26" spans="1:9" ht="22.5" customHeight="1">
      <c r="A26" s="99"/>
      <c r="B26" s="99"/>
      <c r="C26" s="96"/>
      <c r="D26" s="100"/>
      <c r="E26" s="100"/>
      <c r="F26" s="100"/>
      <c r="G26" s="96"/>
      <c r="H26" s="99"/>
      <c r="I26" s="99"/>
    </row>
    <row r="27" spans="1:9" ht="22.5" customHeight="1">
      <c r="A27" s="99"/>
      <c r="B27" s="99"/>
      <c r="C27" s="96"/>
      <c r="D27" s="100"/>
      <c r="E27" s="100"/>
      <c r="F27" s="100"/>
      <c r="G27" s="96"/>
      <c r="H27" s="99"/>
      <c r="I27" s="99"/>
    </row>
    <row r="28" spans="1:9" ht="22.5" customHeight="1">
      <c r="A28" s="99"/>
      <c r="B28" s="99"/>
      <c r="C28" s="96"/>
      <c r="D28" s="100"/>
      <c r="E28" s="100"/>
      <c r="F28" s="100"/>
      <c r="G28" s="96"/>
      <c r="H28" s="99"/>
      <c r="I28" s="99"/>
    </row>
    <row r="29" spans="1:9" ht="22.5" customHeight="1">
      <c r="A29" s="99"/>
      <c r="B29" s="99"/>
      <c r="C29" s="96"/>
      <c r="D29" s="100"/>
      <c r="E29" s="100"/>
      <c r="F29" s="100"/>
      <c r="G29" s="96"/>
      <c r="H29" s="99"/>
      <c r="I29" s="99"/>
    </row>
    <row r="30" spans="1:9" ht="22.5" customHeight="1">
      <c r="A30" s="99"/>
      <c r="B30" s="99"/>
      <c r="C30" s="96"/>
      <c r="D30" s="100"/>
      <c r="E30" s="100"/>
      <c r="F30" s="100"/>
      <c r="G30" s="96"/>
      <c r="H30" s="99"/>
      <c r="I30" s="99"/>
    </row>
    <row r="31" spans="1:9" ht="22.5" customHeight="1">
      <c r="A31" s="99"/>
      <c r="B31" s="99"/>
      <c r="C31" s="96"/>
      <c r="D31" s="100"/>
      <c r="E31" s="100"/>
      <c r="F31" s="100"/>
      <c r="G31" s="96"/>
      <c r="H31" s="99"/>
      <c r="I31" s="99"/>
    </row>
    <row r="33" spans="1:9">
      <c r="A33" s="44" t="s">
        <v>54</v>
      </c>
    </row>
    <row r="34" spans="1:9" ht="13.5" customHeight="1">
      <c r="A34" s="333" t="s">
        <v>120</v>
      </c>
      <c r="B34" s="333"/>
      <c r="C34" s="333"/>
      <c r="D34" s="333"/>
      <c r="E34" s="333"/>
      <c r="F34" s="333"/>
      <c r="G34" s="333"/>
      <c r="H34" s="333"/>
      <c r="I34" s="333"/>
    </row>
    <row r="35" spans="1:9">
      <c r="A35" s="333"/>
      <c r="B35" s="333"/>
      <c r="C35" s="333"/>
      <c r="D35" s="333"/>
      <c r="E35" s="333"/>
      <c r="F35" s="333"/>
      <c r="G35" s="333"/>
      <c r="H35" s="333"/>
      <c r="I35" s="333"/>
    </row>
    <row r="36" spans="1:9">
      <c r="A36" s="333"/>
      <c r="B36" s="333"/>
      <c r="C36" s="333"/>
      <c r="D36" s="333"/>
      <c r="E36" s="333"/>
      <c r="F36" s="333"/>
      <c r="G36" s="333"/>
      <c r="H36" s="333"/>
      <c r="I36" s="333"/>
    </row>
    <row r="37" spans="1:9">
      <c r="A37" s="333"/>
      <c r="B37" s="333"/>
      <c r="C37" s="333"/>
      <c r="D37" s="333"/>
      <c r="E37" s="333"/>
      <c r="F37" s="333"/>
      <c r="G37" s="333"/>
      <c r="H37" s="333"/>
      <c r="I37" s="333"/>
    </row>
    <row r="38" spans="1:9">
      <c r="A38" s="333"/>
      <c r="B38" s="333"/>
      <c r="C38" s="333"/>
      <c r="D38" s="333"/>
      <c r="E38" s="333"/>
      <c r="F38" s="333"/>
      <c r="G38" s="333"/>
      <c r="H38" s="333"/>
      <c r="I38" s="333"/>
    </row>
    <row r="39" spans="1:9">
      <c r="A39" s="333"/>
      <c r="B39" s="333"/>
      <c r="C39" s="333"/>
      <c r="D39" s="333"/>
      <c r="E39" s="333"/>
      <c r="F39" s="333"/>
      <c r="G39" s="333"/>
      <c r="H39" s="333"/>
      <c r="I39" s="333"/>
    </row>
  </sheetData>
  <sheetProtection algorithmName="SHA-512" hashValue="X3ZucYQApUzjuRHw1sbycXFbDbU1yTh8d52/Euo72Ms5Ghc8hMRORPmj+Qv2aN19fBgzK2idzGZNIVrsevf/xQ==" saltValue="YI9vxWVQ3Z/nUjVwTVmWlg==" spinCount="100000" sheet="1" objects="1" scenarios="1"/>
  <mergeCells count="8">
    <mergeCell ref="J6:M7"/>
    <mergeCell ref="A34:I39"/>
    <mergeCell ref="C4:F4"/>
    <mergeCell ref="I4:I5"/>
    <mergeCell ref="H4:H5"/>
    <mergeCell ref="G4:G5"/>
    <mergeCell ref="B4:B5"/>
    <mergeCell ref="A4:A5"/>
  </mergeCells>
  <phoneticPr fontId="3"/>
  <dataValidations count="5">
    <dataValidation type="list" allowBlank="1" showInputMessage="1" showErrorMessage="1" sqref="C6:C31" xr:uid="{E68672D5-ACE0-4C96-A6F1-CF43934DD0B4}">
      <formula1>"T,S,H"</formula1>
    </dataValidation>
    <dataValidation type="textLength" errorStyle="warning" imeMode="halfAlpha" operator="equal" allowBlank="1" showInputMessage="1" showErrorMessage="1" errorTitle="無効な入力" error="2桁で入力してください。" sqref="D6:F31" xr:uid="{A700AA1E-BF14-41C7-ABBE-D179443F3290}">
      <formula1>2</formula1>
    </dataValidation>
    <dataValidation type="list" allowBlank="1" showInputMessage="1" showErrorMessage="1" sqref="G6:G31" xr:uid="{4A143033-4FA1-40D7-B6ED-297DF910FDB4}">
      <formula1>"M,F"</formula1>
    </dataValidation>
    <dataValidation imeMode="halfKatakana" allowBlank="1" showInputMessage="1" showErrorMessage="1" sqref="A6:A31" xr:uid="{F79C6C47-192F-4853-B0B1-594DBD89BF27}"/>
    <dataValidation imeMode="hiragana" allowBlank="1" showInputMessage="1" showErrorMessage="1" sqref="H6:I31 B6:B31" xr:uid="{1158A2DF-E322-4E54-8836-D517014D9B8E}"/>
  </dataValidations>
  <pageMargins left="0.59055118110236227" right="0" top="0.74803149606299213" bottom="0.7480314960629921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714518-82E4-4293-AF1F-120FEB8D9892}">
  <sheetPr codeName="Sheet6">
    <pageSetUpPr fitToPage="1"/>
  </sheetPr>
  <dimension ref="A1:Q87"/>
  <sheetViews>
    <sheetView showGridLines="0" showWhiteSpace="0" view="pageBreakPreview" zoomScale="80" zoomScaleNormal="55" zoomScaleSheetLayoutView="80" workbookViewId="0"/>
  </sheetViews>
  <sheetFormatPr defaultColWidth="9" defaultRowHeight="12"/>
  <cols>
    <col min="1" max="1" width="1.1796875" style="116" customWidth="1"/>
    <col min="2" max="2" width="25.6328125" style="116" customWidth="1"/>
    <col min="3" max="3" width="16.453125" style="116" customWidth="1"/>
    <col min="4" max="4" width="15.453125" style="116" customWidth="1"/>
    <col min="5" max="5" width="16.81640625" style="116" customWidth="1"/>
    <col min="6" max="6" width="75.453125" style="116" customWidth="1"/>
    <col min="7" max="7" width="3.1796875" style="116" customWidth="1"/>
    <col min="8" max="8" width="9" style="117"/>
    <col min="9" max="17" width="9" style="116"/>
    <col min="18" max="16384" width="9" style="5"/>
  </cols>
  <sheetData>
    <row r="1" spans="1:17" ht="47.25" customHeight="1"/>
    <row r="2" spans="1:17" ht="19.5" customHeight="1">
      <c r="B2" s="118" t="s">
        <v>139</v>
      </c>
      <c r="C2" s="119"/>
      <c r="D2" s="119"/>
      <c r="E2" s="119"/>
      <c r="F2" s="119"/>
    </row>
    <row r="3" spans="1:17" ht="7.5" customHeight="1">
      <c r="B3" s="119"/>
      <c r="C3" s="119"/>
      <c r="D3" s="119"/>
      <c r="E3" s="119"/>
      <c r="F3" s="119"/>
    </row>
    <row r="4" spans="1:17" ht="25.5">
      <c r="B4" s="335" t="s">
        <v>0</v>
      </c>
      <c r="C4" s="335"/>
      <c r="D4" s="335"/>
      <c r="E4" s="335"/>
      <c r="F4" s="335"/>
    </row>
    <row r="5" spans="1:17" ht="17.25" customHeight="1">
      <c r="B5" s="120"/>
      <c r="C5" s="337"/>
      <c r="D5" s="337"/>
      <c r="E5" s="337"/>
      <c r="F5" s="337"/>
    </row>
    <row r="6" spans="1:17" ht="33" customHeight="1">
      <c r="B6" s="121" t="s">
        <v>1</v>
      </c>
      <c r="C6" s="120"/>
      <c r="D6" s="120"/>
      <c r="E6" s="120"/>
      <c r="F6" s="120"/>
    </row>
    <row r="7" spans="1:17" ht="42.75" customHeight="1">
      <c r="B7" s="117"/>
      <c r="C7" s="117"/>
      <c r="D7" s="117"/>
      <c r="E7" s="122" t="s">
        <v>81</v>
      </c>
      <c r="F7" s="40" t="str">
        <f>'①-1 事業者基本情報'!C7</f>
        <v>東京都△△△区●●１丁目１番１号
●●●ビル9階</v>
      </c>
      <c r="H7" s="102" t="s">
        <v>156</v>
      </c>
      <c r="I7" s="123"/>
    </row>
    <row r="8" spans="1:17" ht="35.25" customHeight="1">
      <c r="B8" s="117"/>
      <c r="C8" s="124"/>
      <c r="D8" s="117"/>
      <c r="E8" s="122" t="s">
        <v>2</v>
      </c>
      <c r="F8" s="41" t="str">
        <f>'①-1 事業者基本情報'!C6</f>
        <v>株式会社●●●</v>
      </c>
      <c r="H8" s="102"/>
      <c r="I8" s="123"/>
    </row>
    <row r="9" spans="1:17" ht="35.25" customHeight="1">
      <c r="B9" s="117"/>
      <c r="C9" s="124"/>
      <c r="D9" s="117"/>
      <c r="E9" s="122" t="s">
        <v>3</v>
      </c>
      <c r="F9" s="125" t="s">
        <v>225</v>
      </c>
      <c r="I9" s="123"/>
    </row>
    <row r="10" spans="1:17" ht="48" customHeight="1">
      <c r="B10" s="117"/>
      <c r="C10" s="124"/>
      <c r="D10" s="117"/>
      <c r="E10" s="117"/>
      <c r="F10" s="122"/>
      <c r="H10" s="102"/>
      <c r="I10" s="123"/>
    </row>
    <row r="11" spans="1:17" ht="23.5">
      <c r="B11" s="336" t="s">
        <v>4</v>
      </c>
      <c r="C11" s="336"/>
      <c r="D11" s="336"/>
      <c r="E11" s="336"/>
      <c r="F11" s="336"/>
      <c r="H11" s="102"/>
      <c r="I11" s="123"/>
    </row>
    <row r="12" spans="1:17" ht="19">
      <c r="B12" s="117"/>
      <c r="C12" s="124"/>
      <c r="D12" s="117"/>
      <c r="E12" s="117"/>
      <c r="F12" s="122"/>
      <c r="H12" s="102" t="s">
        <v>5</v>
      </c>
      <c r="I12" s="123"/>
    </row>
    <row r="13" spans="1:17" ht="19.5" customHeight="1">
      <c r="B13" s="126" t="s">
        <v>6</v>
      </c>
      <c r="C13" s="117"/>
      <c r="D13" s="117"/>
      <c r="E13" s="127"/>
      <c r="F13" s="117"/>
      <c r="H13" s="102"/>
      <c r="I13" s="123"/>
    </row>
    <row r="14" spans="1:17" ht="9.75" customHeight="1">
      <c r="B14" s="117"/>
      <c r="C14" s="117"/>
      <c r="D14" s="117"/>
      <c r="E14" s="117"/>
      <c r="F14" s="117"/>
      <c r="H14" s="102"/>
      <c r="I14" s="123"/>
    </row>
    <row r="15" spans="1:17" ht="19.5" customHeight="1" thickBot="1">
      <c r="B15" s="128" t="s">
        <v>7</v>
      </c>
      <c r="C15" s="128" t="s">
        <v>128</v>
      </c>
      <c r="D15" s="128" t="s">
        <v>8</v>
      </c>
      <c r="E15" s="128" t="s">
        <v>9</v>
      </c>
      <c r="F15" s="129" t="s">
        <v>10</v>
      </c>
      <c r="H15" s="102"/>
      <c r="I15" s="123"/>
    </row>
    <row r="16" spans="1:17" s="6" customFormat="1" ht="19.5" customHeight="1" thickTop="1">
      <c r="A16" s="130">
        <f>IF(COUNTA(B16)&lt;1,"",COUNTA($B$16:B16))</f>
        <v>1</v>
      </c>
      <c r="B16" s="37" t="s">
        <v>222</v>
      </c>
      <c r="C16" s="37">
        <v>24</v>
      </c>
      <c r="D16" s="37">
        <v>1</v>
      </c>
      <c r="E16" s="20">
        <f>IF(OR(C16="",D16=""),"",IF(AND(D16&lt;4,0&lt;D16),VLOOKUP($C16,健保等級単価一覧表!$B:$D,3,FALSE),(VLOOKUP($C16,健保等級単価一覧表!$B:$D,2,FALSE))))</f>
        <v>2780</v>
      </c>
      <c r="F16" s="131" t="s">
        <v>223</v>
      </c>
      <c r="G16" s="116"/>
      <c r="H16" s="102" t="s">
        <v>11</v>
      </c>
      <c r="I16" s="132"/>
      <c r="J16" s="130"/>
      <c r="K16" s="130"/>
      <c r="L16" s="130"/>
      <c r="M16" s="130"/>
      <c r="N16" s="130"/>
      <c r="O16" s="130"/>
      <c r="P16" s="130"/>
      <c r="Q16" s="130"/>
    </row>
    <row r="17" spans="1:17" s="6" customFormat="1" ht="19.5" customHeight="1">
      <c r="A17" s="130">
        <f>IF(COUNTA(B17)&lt;1,"",COUNTA($B$16:B17))</f>
        <v>2</v>
      </c>
      <c r="B17" s="38" t="s">
        <v>222</v>
      </c>
      <c r="C17" s="39">
        <v>25</v>
      </c>
      <c r="D17" s="39">
        <v>1</v>
      </c>
      <c r="E17" s="20">
        <f>IF(OR(C17="",D17=""),"",IF(AND(D17&lt;4,0&lt;D17),VLOOKUP($C17,健保等級単価一覧表!$B:$D,3,FALSE),(VLOOKUP($C17,健保等級単価一覧表!$B:$D,2,FALSE))))</f>
        <v>2950</v>
      </c>
      <c r="F17" s="133" t="s">
        <v>224</v>
      </c>
      <c r="G17" s="130"/>
      <c r="H17" s="134" t="s">
        <v>108</v>
      </c>
      <c r="I17" s="132"/>
      <c r="J17" s="130"/>
      <c r="K17" s="130"/>
      <c r="L17" s="130"/>
      <c r="M17" s="130"/>
      <c r="N17" s="130"/>
      <c r="O17" s="130"/>
      <c r="P17" s="130"/>
      <c r="Q17" s="130"/>
    </row>
    <row r="18" spans="1:17" s="6" customFormat="1" ht="19.5" customHeight="1">
      <c r="A18" s="130" t="str">
        <f>IF(COUNTA(B18)&lt;1,"",COUNTA($B$16:B18))</f>
        <v/>
      </c>
      <c r="B18" s="135"/>
      <c r="C18" s="135"/>
      <c r="D18" s="135"/>
      <c r="E18" s="20" t="str">
        <f>IF(OR(C18="",D18=""),"",IF(AND(D18&lt;4,0&lt;D18),VLOOKUP($C18,健保等級単価一覧表!$B:$D,3,FALSE),(VLOOKUP($C18,健保等級単価一覧表!$B:$D,2,FALSE))))</f>
        <v/>
      </c>
      <c r="F18" s="136"/>
      <c r="G18" s="130"/>
      <c r="H18" s="115"/>
      <c r="I18" s="132"/>
      <c r="J18" s="130"/>
      <c r="K18" s="130"/>
      <c r="L18" s="130"/>
      <c r="M18" s="130"/>
      <c r="N18" s="130"/>
      <c r="O18" s="130"/>
      <c r="P18" s="130"/>
      <c r="Q18" s="130"/>
    </row>
    <row r="19" spans="1:17" s="6" customFormat="1" ht="19.5" customHeight="1">
      <c r="A19" s="130" t="str">
        <f>IF(COUNTA(B19)&lt;1,"",COUNTA($B$16:B19))</f>
        <v/>
      </c>
      <c r="B19" s="135"/>
      <c r="C19" s="135"/>
      <c r="D19" s="135"/>
      <c r="E19" s="20" t="str">
        <f>IF(OR(C19="",D19=""),"",IF(AND(D19&lt;4,0&lt;D19),VLOOKUP($C19,健保等級単価一覧表!$B:$D,3,FALSE),(VLOOKUP($C19,健保等級単価一覧表!$B:$D,2,FALSE))))</f>
        <v/>
      </c>
      <c r="F19" s="136"/>
      <c r="G19" s="130"/>
      <c r="H19" s="137" t="s">
        <v>95</v>
      </c>
      <c r="I19" s="132"/>
      <c r="J19" s="130"/>
      <c r="K19" s="130"/>
      <c r="L19" s="130"/>
      <c r="M19" s="130"/>
      <c r="N19" s="130"/>
      <c r="O19" s="130"/>
      <c r="P19" s="130"/>
      <c r="Q19" s="130"/>
    </row>
    <row r="20" spans="1:17" s="6" customFormat="1" ht="19.5" customHeight="1">
      <c r="A20" s="130" t="str">
        <f>IF(COUNTA(B20)&lt;1,"",COUNTA($B$16:B20))</f>
        <v/>
      </c>
      <c r="B20" s="135"/>
      <c r="C20" s="135"/>
      <c r="D20" s="135"/>
      <c r="E20" s="20" t="str">
        <f>IF(OR(C20="",D20=""),"",IF(AND(D20&lt;4,0&lt;D20),VLOOKUP($C20,健保等級単価一覧表!$B:$D,3,FALSE),(VLOOKUP($C20,健保等級単価一覧表!$B:$D,2,FALSE))))</f>
        <v/>
      </c>
      <c r="F20" s="136"/>
      <c r="G20" s="130"/>
      <c r="H20" s="115"/>
      <c r="I20" s="132"/>
      <c r="J20" s="130"/>
      <c r="K20" s="130"/>
      <c r="L20" s="130"/>
      <c r="M20" s="130"/>
      <c r="N20" s="130"/>
      <c r="O20" s="130"/>
      <c r="P20" s="130"/>
      <c r="Q20" s="130"/>
    </row>
    <row r="21" spans="1:17" s="6" customFormat="1" ht="19.5" customHeight="1">
      <c r="A21" s="130" t="str">
        <f>IF(COUNTA(B21)&lt;1,"",COUNTA($B$16:B21))</f>
        <v/>
      </c>
      <c r="B21" s="135"/>
      <c r="C21" s="135"/>
      <c r="D21" s="135"/>
      <c r="E21" s="20" t="str">
        <f>IF(OR(C21="",D21=""),"",IF(AND(D21&lt;4,0&lt;D21),VLOOKUP($C21,健保等級単価一覧表!$B:$D,3,FALSE),(VLOOKUP($C21,健保等級単価一覧表!$B:$D,2,FALSE))))</f>
        <v/>
      </c>
      <c r="F21" s="136"/>
      <c r="G21" s="130"/>
      <c r="H21" s="115"/>
      <c r="I21" s="132"/>
      <c r="J21" s="130"/>
      <c r="K21" s="130"/>
      <c r="L21" s="130"/>
      <c r="M21" s="130"/>
      <c r="N21" s="130"/>
      <c r="O21" s="130"/>
      <c r="P21" s="130"/>
      <c r="Q21" s="130"/>
    </row>
    <row r="22" spans="1:17" s="6" customFormat="1" ht="19.5" customHeight="1">
      <c r="A22" s="130" t="str">
        <f>IF(COUNTA(B22)&lt;1,"",COUNTA($B$16:B22))</f>
        <v/>
      </c>
      <c r="B22" s="135"/>
      <c r="C22" s="135"/>
      <c r="D22" s="135"/>
      <c r="E22" s="20" t="str">
        <f>IF(OR(C22="",D22=""),"",IF(AND(D22&lt;4,0&lt;D22),VLOOKUP($C22,健保等級単価一覧表!$B:$D,3,FALSE),(VLOOKUP($C22,健保等級単価一覧表!$B:$D,2,FALSE))))</f>
        <v/>
      </c>
      <c r="F22" s="138"/>
      <c r="G22" s="130"/>
      <c r="H22" s="115"/>
      <c r="I22" s="132"/>
      <c r="J22" s="130"/>
      <c r="K22" s="130"/>
      <c r="L22" s="130"/>
      <c r="M22" s="130"/>
      <c r="N22" s="130"/>
      <c r="O22" s="130"/>
      <c r="P22" s="130"/>
      <c r="Q22" s="130"/>
    </row>
    <row r="23" spans="1:17" s="6" customFormat="1" ht="19.5" customHeight="1">
      <c r="A23" s="130" t="str">
        <f>IF(COUNTA(B23)&lt;1,"",COUNTA($B$16:B23))</f>
        <v/>
      </c>
      <c r="B23" s="135"/>
      <c r="C23" s="135"/>
      <c r="D23" s="135"/>
      <c r="E23" s="20" t="str">
        <f>IF(OR(C23="",D23=""),"",IF(AND(D23&lt;4,0&lt;D23),VLOOKUP($C23,健保等級単価一覧表!$B:$D,3,FALSE),(VLOOKUP($C23,健保等級単価一覧表!$B:$D,2,FALSE))))</f>
        <v/>
      </c>
      <c r="F23" s="138"/>
      <c r="G23" s="130"/>
      <c r="H23" s="115"/>
      <c r="I23" s="132"/>
      <c r="J23" s="130"/>
      <c r="K23" s="130"/>
      <c r="L23" s="130"/>
      <c r="M23" s="130"/>
      <c r="N23" s="130"/>
      <c r="O23" s="130"/>
      <c r="P23" s="130"/>
      <c r="Q23" s="130"/>
    </row>
    <row r="24" spans="1:17" s="6" customFormat="1" ht="19.5" customHeight="1">
      <c r="A24" s="130" t="str">
        <f>IF(COUNTA(B24)&lt;1,"",COUNTA($B$16:B24))</f>
        <v/>
      </c>
      <c r="B24" s="135"/>
      <c r="C24" s="135"/>
      <c r="D24" s="135"/>
      <c r="E24" s="20" t="str">
        <f>IF(OR(C24="",D24=""),"",IF(AND(D24&lt;4,0&lt;D24),VLOOKUP($C24,健保等級単価一覧表!$B:$D,3,FALSE),(VLOOKUP($C24,健保等級単価一覧表!$B:$D,2,FALSE))))</f>
        <v/>
      </c>
      <c r="F24" s="138"/>
      <c r="G24" s="130"/>
      <c r="H24" s="115"/>
      <c r="I24" s="132"/>
      <c r="J24" s="130"/>
      <c r="K24" s="130"/>
      <c r="L24" s="130"/>
      <c r="M24" s="130"/>
      <c r="N24" s="130"/>
      <c r="O24" s="130"/>
      <c r="P24" s="130"/>
      <c r="Q24" s="130"/>
    </row>
    <row r="25" spans="1:17" s="6" customFormat="1" ht="19.5" customHeight="1">
      <c r="A25" s="130" t="str">
        <f>IF(COUNTA(B25)&lt;1,"",COUNTA($B$16:B25))</f>
        <v/>
      </c>
      <c r="B25" s="135"/>
      <c r="C25" s="135"/>
      <c r="D25" s="135"/>
      <c r="E25" s="20" t="str">
        <f>IF(OR(C25="",D25=""),"",IF(AND(D25&lt;4,0&lt;D25),VLOOKUP($C25,健保等級単価一覧表!$B:$D,3,FALSE),(VLOOKUP($C25,健保等級単価一覧表!$B:$D,2,FALSE))))</f>
        <v/>
      </c>
      <c r="F25" s="138"/>
      <c r="G25" s="130"/>
      <c r="H25" s="115"/>
      <c r="I25" s="132"/>
      <c r="J25" s="130"/>
      <c r="K25" s="130"/>
      <c r="L25" s="130"/>
      <c r="M25" s="130"/>
      <c r="N25" s="130"/>
      <c r="O25" s="130"/>
      <c r="P25" s="130"/>
      <c r="Q25" s="130"/>
    </row>
    <row r="26" spans="1:17" s="6" customFormat="1" ht="19.5" customHeight="1">
      <c r="A26" s="130" t="str">
        <f>IF(COUNTA(B26)&lt;1,"",COUNTA($B$16:B26))</f>
        <v/>
      </c>
      <c r="B26" s="135"/>
      <c r="C26" s="135"/>
      <c r="D26" s="135"/>
      <c r="E26" s="20" t="str">
        <f>IF(OR(C26="",D26=""),"",IF(AND(D26&lt;4,0&lt;D26),VLOOKUP($C26,健保等級単価一覧表!$B:$D,3,FALSE),(VLOOKUP($C26,健保等級単価一覧表!$B:$D,2,FALSE))))</f>
        <v/>
      </c>
      <c r="F26" s="138"/>
      <c r="G26" s="130"/>
      <c r="H26" s="115"/>
      <c r="I26" s="132"/>
      <c r="J26" s="130"/>
      <c r="K26" s="130"/>
      <c r="L26" s="130"/>
      <c r="M26" s="130"/>
      <c r="N26" s="130"/>
      <c r="O26" s="130"/>
      <c r="P26" s="130"/>
      <c r="Q26" s="130"/>
    </row>
    <row r="27" spans="1:17" s="6" customFormat="1" ht="19.5" customHeight="1">
      <c r="A27" s="130" t="str">
        <f>IF(COUNTA(B27)&lt;1,"",COUNTA($B$16:B27))</f>
        <v/>
      </c>
      <c r="B27" s="135"/>
      <c r="C27" s="135"/>
      <c r="D27" s="135"/>
      <c r="E27" s="20" t="str">
        <f>IF(OR(C27="",D27=""),"",IF(AND(D27&lt;4,0&lt;D27),VLOOKUP($C27,健保等級単価一覧表!$B:$D,3,FALSE),(VLOOKUP($C27,健保等級単価一覧表!$B:$D,2,FALSE))))</f>
        <v/>
      </c>
      <c r="F27" s="139"/>
      <c r="G27" s="130"/>
      <c r="H27" s="115"/>
      <c r="I27" s="132"/>
      <c r="J27" s="130"/>
      <c r="K27" s="130"/>
      <c r="L27" s="130"/>
      <c r="M27" s="130"/>
      <c r="N27" s="130"/>
      <c r="O27" s="130"/>
      <c r="P27" s="130"/>
      <c r="Q27" s="130"/>
    </row>
    <row r="28" spans="1:17" s="6" customFormat="1" ht="19.5" customHeight="1">
      <c r="A28" s="130" t="str">
        <f>IF(COUNTA(B28)&lt;1,"",COUNTA($B$16:B28))</f>
        <v/>
      </c>
      <c r="B28" s="135"/>
      <c r="C28" s="135"/>
      <c r="D28" s="135"/>
      <c r="E28" s="20" t="str">
        <f>IF(OR(C28="",D28=""),"",IF(AND(D28&lt;4,0&lt;D28),VLOOKUP($C28,健保等級単価一覧表!$B:$D,3,FALSE),(VLOOKUP($C28,健保等級単価一覧表!$B:$D,2,FALSE))))</f>
        <v/>
      </c>
      <c r="F28" s="138"/>
      <c r="G28" s="130"/>
      <c r="H28" s="115"/>
      <c r="I28" s="132"/>
      <c r="J28" s="130"/>
      <c r="K28" s="130"/>
      <c r="L28" s="130"/>
      <c r="M28" s="130"/>
      <c r="N28" s="130"/>
      <c r="O28" s="130"/>
      <c r="P28" s="130"/>
      <c r="Q28" s="130"/>
    </row>
    <row r="29" spans="1:17" s="6" customFormat="1" ht="19.5" customHeight="1">
      <c r="A29" s="130" t="str">
        <f>IF(COUNTA(B29)&lt;1,"",COUNTA($B$16:B29))</f>
        <v/>
      </c>
      <c r="B29" s="135"/>
      <c r="C29" s="135"/>
      <c r="D29" s="135"/>
      <c r="E29" s="20" t="str">
        <f>IF(OR(C29="",D29=""),"",IF(AND(D29&lt;4,0&lt;D29),VLOOKUP($C29,健保等級単価一覧表!$B:$D,3,FALSE),(VLOOKUP($C29,健保等級単価一覧表!$B:$D,2,FALSE))))</f>
        <v/>
      </c>
      <c r="F29" s="138"/>
      <c r="G29" s="130"/>
      <c r="H29" s="115"/>
      <c r="I29" s="132"/>
      <c r="J29" s="130"/>
      <c r="K29" s="130"/>
      <c r="L29" s="130"/>
      <c r="M29" s="130"/>
      <c r="N29" s="130"/>
      <c r="O29" s="130"/>
      <c r="P29" s="130"/>
      <c r="Q29" s="130"/>
    </row>
    <row r="30" spans="1:17" s="6" customFormat="1" ht="19.5" customHeight="1">
      <c r="A30" s="130" t="str">
        <f>IF(COUNTA(B30)&lt;1,"",COUNTA($B$16:B30))</f>
        <v/>
      </c>
      <c r="B30" s="135"/>
      <c r="C30" s="135"/>
      <c r="D30" s="135"/>
      <c r="E30" s="20" t="str">
        <f>IF(OR(C30="",D30=""),"",IF(AND(D30&lt;4,0&lt;D30),VLOOKUP($C30,健保等級単価一覧表!$B:$D,3,FALSE),(VLOOKUP($C30,健保等級単価一覧表!$B:$D,2,FALSE))))</f>
        <v/>
      </c>
      <c r="F30" s="138"/>
      <c r="G30" s="130"/>
      <c r="H30" s="115"/>
      <c r="I30" s="132"/>
      <c r="J30" s="130"/>
      <c r="K30" s="130"/>
      <c r="L30" s="130"/>
      <c r="M30" s="130"/>
      <c r="N30" s="130"/>
      <c r="O30" s="130"/>
      <c r="P30" s="130"/>
      <c r="Q30" s="130"/>
    </row>
    <row r="31" spans="1:17" s="6" customFormat="1" ht="19.5" customHeight="1">
      <c r="A31" s="130" t="str">
        <f>IF(COUNTA(B31)&lt;1,"",COUNTA($B$16:B31))</f>
        <v/>
      </c>
      <c r="B31" s="135"/>
      <c r="C31" s="135"/>
      <c r="D31" s="135"/>
      <c r="E31" s="20" t="str">
        <f>IF(OR(C31="",D31=""),"",IF(AND(D31&lt;4,0&lt;D31),VLOOKUP($C31,健保等級単価一覧表!$B:$D,3,FALSE),(VLOOKUP($C31,健保等級単価一覧表!$B:$D,2,FALSE))))</f>
        <v/>
      </c>
      <c r="F31" s="136"/>
      <c r="G31" s="130"/>
      <c r="H31" s="115"/>
      <c r="I31" s="132"/>
      <c r="J31" s="130"/>
      <c r="K31" s="130"/>
      <c r="L31" s="130"/>
      <c r="M31" s="130"/>
      <c r="N31" s="130"/>
      <c r="O31" s="130"/>
      <c r="P31" s="130"/>
      <c r="Q31" s="130"/>
    </row>
    <row r="32" spans="1:17" s="6" customFormat="1" ht="19.5" customHeight="1">
      <c r="A32" s="130" t="str">
        <f>IF(COUNTA(B32)&lt;1,"",COUNTA($B$16:B32))</f>
        <v/>
      </c>
      <c r="B32" s="135"/>
      <c r="C32" s="135"/>
      <c r="D32" s="135"/>
      <c r="E32" s="20" t="str">
        <f>IF(OR(C32="",D32=""),"",IF(AND(D32&lt;4,0&lt;D32),VLOOKUP($C32,健保等級単価一覧表!$B:$D,3,FALSE),(VLOOKUP($C32,健保等級単価一覧表!$B:$D,2,FALSE))))</f>
        <v/>
      </c>
      <c r="F32" s="136"/>
      <c r="G32" s="130"/>
      <c r="H32" s="115"/>
      <c r="I32" s="132"/>
      <c r="J32" s="130"/>
      <c r="K32" s="130"/>
      <c r="L32" s="130"/>
      <c r="M32" s="130"/>
      <c r="N32" s="130"/>
      <c r="O32" s="130"/>
      <c r="P32" s="130"/>
      <c r="Q32" s="130"/>
    </row>
    <row r="33" spans="1:17" s="6" customFormat="1" ht="19.5" customHeight="1">
      <c r="A33" s="130" t="str">
        <f>IF(COUNTA(B33)&lt;1,"",COUNTA($B$16:B33))</f>
        <v/>
      </c>
      <c r="B33" s="135"/>
      <c r="C33" s="135"/>
      <c r="D33" s="135"/>
      <c r="E33" s="20" t="str">
        <f>IF(OR(C33="",D33=""),"",IF(AND(D33&lt;4,0&lt;D33),VLOOKUP($C33,健保等級単価一覧表!$B:$D,3,FALSE),(VLOOKUP($C33,健保等級単価一覧表!$B:$D,2,FALSE))))</f>
        <v/>
      </c>
      <c r="F33" s="136"/>
      <c r="G33" s="130"/>
      <c r="H33" s="115"/>
      <c r="I33" s="132"/>
      <c r="J33" s="130"/>
      <c r="K33" s="130"/>
      <c r="L33" s="130"/>
      <c r="M33" s="130"/>
      <c r="N33" s="130"/>
      <c r="O33" s="130"/>
      <c r="P33" s="130"/>
      <c r="Q33" s="130"/>
    </row>
    <row r="34" spans="1:17" s="6" customFormat="1" ht="19.5" customHeight="1">
      <c r="A34" s="130" t="str">
        <f>IF(COUNTA(B34)&lt;1,"",COUNTA($B$16:B34))</f>
        <v/>
      </c>
      <c r="B34" s="135"/>
      <c r="C34" s="135"/>
      <c r="D34" s="135"/>
      <c r="E34" s="20" t="str">
        <f>IF(OR(C34="",D34=""),"",IF(AND(D34&lt;4,0&lt;D34),VLOOKUP($C34,健保等級単価一覧表!$B:$D,3,FALSE),(VLOOKUP($C34,健保等級単価一覧表!$B:$D,2,FALSE))))</f>
        <v/>
      </c>
      <c r="F34" s="136"/>
      <c r="G34" s="130"/>
      <c r="H34" s="115"/>
      <c r="I34" s="132"/>
      <c r="J34" s="130"/>
      <c r="K34" s="130"/>
      <c r="L34" s="130"/>
      <c r="M34" s="130"/>
      <c r="N34" s="130"/>
      <c r="O34" s="130"/>
      <c r="P34" s="130"/>
      <c r="Q34" s="130"/>
    </row>
    <row r="35" spans="1:17" s="6" customFormat="1" ht="19.5" customHeight="1">
      <c r="A35" s="130" t="str">
        <f>IF(COUNTA(B35)&lt;1,"",COUNTA($B$16:B35))</f>
        <v/>
      </c>
      <c r="B35" s="135"/>
      <c r="C35" s="135"/>
      <c r="D35" s="135"/>
      <c r="E35" s="20" t="str">
        <f>IF(OR(C35="",D35=""),"",IF(AND(D35&lt;4,0&lt;D35),VLOOKUP($C35,健保等級単価一覧表!$B:$D,3,FALSE),(VLOOKUP($C35,健保等級単価一覧表!$B:$D,2,FALSE))))</f>
        <v/>
      </c>
      <c r="F35" s="136"/>
      <c r="G35" s="130"/>
      <c r="H35" s="115"/>
      <c r="I35" s="132"/>
      <c r="J35" s="130"/>
      <c r="K35" s="130"/>
      <c r="L35" s="130"/>
      <c r="M35" s="130"/>
      <c r="N35" s="130"/>
      <c r="O35" s="130"/>
      <c r="P35" s="130"/>
      <c r="Q35" s="130"/>
    </row>
    <row r="36" spans="1:17" ht="7.5" customHeight="1">
      <c r="B36" s="117"/>
      <c r="C36" s="117"/>
      <c r="D36" s="117"/>
      <c r="E36" s="117"/>
      <c r="F36" s="117"/>
      <c r="H36" s="102"/>
      <c r="I36" s="123"/>
    </row>
    <row r="37" spans="1:17" ht="19.5" customHeight="1">
      <c r="B37" s="102" t="s">
        <v>12</v>
      </c>
      <c r="C37" s="102"/>
      <c r="D37" s="102"/>
      <c r="E37" s="102"/>
      <c r="F37" s="102"/>
      <c r="H37" s="102"/>
      <c r="I37" s="123"/>
    </row>
    <row r="38" spans="1:17" ht="14">
      <c r="B38" s="338" t="s">
        <v>13</v>
      </c>
      <c r="C38" s="338"/>
      <c r="D38" s="338"/>
      <c r="E38" s="338"/>
      <c r="F38" s="338"/>
      <c r="H38" s="102"/>
      <c r="I38" s="123"/>
    </row>
    <row r="39" spans="1:17" ht="14">
      <c r="B39" s="102" t="s">
        <v>112</v>
      </c>
      <c r="C39" s="102"/>
      <c r="D39" s="102"/>
      <c r="E39" s="102"/>
      <c r="F39" s="102"/>
      <c r="H39" s="102"/>
      <c r="I39" s="123"/>
    </row>
    <row r="40" spans="1:17" ht="19.5" customHeight="1">
      <c r="B40" s="117"/>
      <c r="C40" s="117"/>
      <c r="D40" s="117"/>
      <c r="E40" s="117"/>
      <c r="F40" s="117"/>
      <c r="H40" s="102"/>
      <c r="I40" s="123"/>
    </row>
    <row r="41" spans="1:17" ht="19.5" customHeight="1">
      <c r="B41" s="126" t="s">
        <v>14</v>
      </c>
      <c r="C41" s="117"/>
      <c r="D41" s="117"/>
      <c r="E41" s="117"/>
      <c r="F41" s="117"/>
      <c r="H41" s="102"/>
      <c r="I41" s="123"/>
    </row>
    <row r="42" spans="1:17" ht="9.75" customHeight="1">
      <c r="B42" s="102"/>
      <c r="C42" s="117"/>
      <c r="D42" s="117"/>
      <c r="E42" s="117"/>
      <c r="F42" s="117"/>
      <c r="H42" s="102"/>
      <c r="I42" s="123"/>
    </row>
    <row r="43" spans="1:17" ht="19.5" customHeight="1" thickBot="1">
      <c r="B43" s="128" t="s">
        <v>7</v>
      </c>
      <c r="C43" s="128" t="s">
        <v>15</v>
      </c>
      <c r="D43" s="140" t="s">
        <v>128</v>
      </c>
      <c r="E43" s="128" t="s">
        <v>9</v>
      </c>
      <c r="F43" s="141" t="s">
        <v>34</v>
      </c>
      <c r="H43" s="134" t="s">
        <v>107</v>
      </c>
      <c r="I43" s="123"/>
    </row>
    <row r="44" spans="1:17" s="6" customFormat="1" ht="19.5" customHeight="1" thickTop="1">
      <c r="A44" s="130">
        <f>IF(COUNTA(B44)&lt;1,"",COUNTA($B$16:$B$35)+COUNTA($B$44:B44))</f>
        <v>3</v>
      </c>
      <c r="B44" s="37" t="s">
        <v>222</v>
      </c>
      <c r="C44" s="37">
        <v>300000</v>
      </c>
      <c r="D44" s="21">
        <f>IF(C44="","",VLOOKUP(C44,健保等級単価一覧表!G2:J51,4))</f>
        <v>18</v>
      </c>
      <c r="E44" s="20">
        <f>IF(C44="","",VLOOKUP(C44,健保等級単価一覧表!G2:J51,3))</f>
        <v>1800</v>
      </c>
      <c r="F44" s="142" t="s">
        <v>226</v>
      </c>
      <c r="G44" s="116"/>
      <c r="H44" s="102"/>
      <c r="I44" s="132"/>
      <c r="J44" s="130"/>
      <c r="K44" s="130"/>
      <c r="L44" s="130"/>
      <c r="M44" s="130"/>
      <c r="N44" s="130"/>
      <c r="O44" s="130"/>
      <c r="P44" s="130"/>
      <c r="Q44" s="130"/>
    </row>
    <row r="45" spans="1:17" s="6" customFormat="1" ht="19.5" customHeight="1">
      <c r="A45" s="130">
        <f>IF(COUNTA(B45)&lt;1,"",COUNTA($B$16:$B$35)+COUNTA($B$44:B45))</f>
        <v>4</v>
      </c>
      <c r="B45" s="38" t="s">
        <v>222</v>
      </c>
      <c r="C45" s="39">
        <v>200000</v>
      </c>
      <c r="D45" s="20">
        <f>IF(C45="","",VLOOKUP(C45,健保等級単価一覧表!G3:J52,4))</f>
        <v>12</v>
      </c>
      <c r="E45" s="20">
        <f>IF(C45="","",VLOOKUP(C45,健保等級単価一覧表!G3:J52,3))</f>
        <v>1220</v>
      </c>
      <c r="F45" s="143" t="s">
        <v>227</v>
      </c>
      <c r="G45" s="130"/>
      <c r="H45" s="102"/>
      <c r="I45" s="132"/>
      <c r="J45" s="130"/>
      <c r="K45" s="130"/>
      <c r="L45" s="130"/>
      <c r="M45" s="130"/>
      <c r="N45" s="130"/>
      <c r="O45" s="130"/>
      <c r="P45" s="130"/>
      <c r="Q45" s="130"/>
    </row>
    <row r="46" spans="1:17" s="6" customFormat="1" ht="19.5" customHeight="1">
      <c r="A46" s="130" t="str">
        <f>IF(COUNTA(B46)&lt;1,"",COUNTA($B$16:$B$35)+COUNTA($B$44:B46))</f>
        <v/>
      </c>
      <c r="B46" s="135"/>
      <c r="C46" s="135"/>
      <c r="D46" s="20" t="str">
        <f>IF(C46="","",VLOOKUP(C46,健保等級単価一覧表!G4:J53,4))</f>
        <v/>
      </c>
      <c r="E46" s="20" t="str">
        <f>IF(C46="","",VLOOKUP(C46,健保等級単価一覧表!G4:J53,3))</f>
        <v/>
      </c>
      <c r="F46" s="138"/>
      <c r="G46" s="130"/>
      <c r="H46" s="115"/>
      <c r="I46" s="132"/>
      <c r="J46" s="130"/>
      <c r="K46" s="130"/>
      <c r="L46" s="130"/>
      <c r="M46" s="130"/>
      <c r="N46" s="130"/>
      <c r="O46" s="130"/>
      <c r="P46" s="130"/>
      <c r="Q46" s="130"/>
    </row>
    <row r="47" spans="1:17" s="6" customFormat="1" ht="19.5" customHeight="1">
      <c r="A47" s="130" t="str">
        <f>IF(COUNTA(B47)&lt;1,"",COUNTA($B$16:$B$35)+COUNTA($B$44:B47))</f>
        <v/>
      </c>
      <c r="B47" s="135"/>
      <c r="C47" s="135"/>
      <c r="D47" s="20" t="str">
        <f>IF(C47="","",VLOOKUP(C47,健保等級単価一覧表!G5:J54,4))</f>
        <v/>
      </c>
      <c r="E47" s="20" t="str">
        <f>IF(C47="","",VLOOKUP(C47,健保等級単価一覧表!G5:J54,3))</f>
        <v/>
      </c>
      <c r="F47" s="138"/>
      <c r="G47" s="130"/>
      <c r="H47" s="115"/>
      <c r="I47" s="132"/>
      <c r="J47" s="130"/>
      <c r="K47" s="130"/>
      <c r="L47" s="130"/>
      <c r="M47" s="130"/>
      <c r="N47" s="130"/>
      <c r="O47" s="130"/>
      <c r="P47" s="130"/>
      <c r="Q47" s="130"/>
    </row>
    <row r="48" spans="1:17" s="6" customFormat="1" ht="19.5" customHeight="1">
      <c r="A48" s="130" t="str">
        <f>IF(COUNTA(B48)&lt;1,"",COUNTA($B$16:$B$35)+COUNTA($B$44:B48))</f>
        <v/>
      </c>
      <c r="B48" s="135"/>
      <c r="C48" s="135"/>
      <c r="D48" s="20" t="str">
        <f>IF(C48="","",VLOOKUP(C48,健保等級単価一覧表!G6:J55,4))</f>
        <v/>
      </c>
      <c r="E48" s="20" t="str">
        <f>IF(C48="","",VLOOKUP(C48,健保等級単価一覧表!G6:J55,3))</f>
        <v/>
      </c>
      <c r="F48" s="138"/>
      <c r="G48" s="130"/>
      <c r="H48" s="115"/>
      <c r="I48" s="132"/>
      <c r="J48" s="130"/>
      <c r="K48" s="130"/>
      <c r="L48" s="130"/>
      <c r="M48" s="130"/>
      <c r="N48" s="130"/>
      <c r="O48" s="130"/>
      <c r="P48" s="130"/>
      <c r="Q48" s="130"/>
    </row>
    <row r="49" spans="1:17" s="6" customFormat="1" ht="19.5" customHeight="1">
      <c r="A49" s="130" t="str">
        <f>IF(COUNTA(B49)&lt;1,"",COUNTA($B$16:$B$35)+COUNTA($B$44:B49))</f>
        <v/>
      </c>
      <c r="B49" s="135"/>
      <c r="C49" s="135"/>
      <c r="D49" s="20" t="str">
        <f>IF(C49="","",VLOOKUP(C49,健保等級単価一覧表!G7:J56,4))</f>
        <v/>
      </c>
      <c r="E49" s="20" t="str">
        <f>IF(C49="","",VLOOKUP(C49,健保等級単価一覧表!G7:J56,3))</f>
        <v/>
      </c>
      <c r="F49" s="138"/>
      <c r="G49" s="130"/>
      <c r="H49" s="115"/>
      <c r="I49" s="132"/>
      <c r="J49" s="130"/>
      <c r="K49" s="130"/>
      <c r="L49" s="130"/>
      <c r="M49" s="130"/>
      <c r="N49" s="130"/>
      <c r="O49" s="130"/>
      <c r="P49" s="130"/>
      <c r="Q49" s="130"/>
    </row>
    <row r="50" spans="1:17" s="6" customFormat="1" ht="19.5" customHeight="1">
      <c r="A50" s="130" t="str">
        <f>IF(COUNTA(B50)&lt;1,"",COUNTA($B$16:$B$35)+COUNTA($B$44:B50))</f>
        <v/>
      </c>
      <c r="B50" s="135"/>
      <c r="C50" s="135"/>
      <c r="D50" s="20" t="str">
        <f>IF(C50="","",VLOOKUP(C50,健保等級単価一覧表!G5:J54,4))</f>
        <v/>
      </c>
      <c r="E50" s="20" t="str">
        <f>IF(C50="","",VLOOKUP(C50,健保等級単価一覧表!G5:J54,3))</f>
        <v/>
      </c>
      <c r="F50" s="138"/>
      <c r="G50" s="130"/>
      <c r="H50" s="115"/>
      <c r="I50" s="132"/>
      <c r="J50" s="130"/>
      <c r="K50" s="130"/>
      <c r="L50" s="130"/>
      <c r="M50" s="130"/>
      <c r="N50" s="130"/>
      <c r="O50" s="130"/>
      <c r="P50" s="130"/>
      <c r="Q50" s="130"/>
    </row>
    <row r="51" spans="1:17" s="6" customFormat="1" ht="19.5" customHeight="1">
      <c r="A51" s="130" t="str">
        <f>IF(COUNTA(B51)&lt;1,"",COUNTA($B$16:$B$35)+COUNTA($B$44:B51))</f>
        <v/>
      </c>
      <c r="B51" s="135"/>
      <c r="C51" s="135"/>
      <c r="D51" s="20" t="str">
        <f>IF(C51="","",VLOOKUP(C51,健保等級単価一覧表!G6:J55,4))</f>
        <v/>
      </c>
      <c r="E51" s="20" t="str">
        <f>IF(C51="","",VLOOKUP(C51,健保等級単価一覧表!G6:J55,3))</f>
        <v/>
      </c>
      <c r="F51" s="138"/>
      <c r="G51" s="130"/>
      <c r="H51" s="115"/>
      <c r="I51" s="132"/>
      <c r="J51" s="130"/>
      <c r="K51" s="130"/>
      <c r="L51" s="130"/>
      <c r="M51" s="130"/>
      <c r="N51" s="130"/>
      <c r="O51" s="130"/>
      <c r="P51" s="130"/>
      <c r="Q51" s="130"/>
    </row>
    <row r="52" spans="1:17" s="6" customFormat="1" ht="19.5" customHeight="1">
      <c r="A52" s="130" t="str">
        <f>IF(COUNTA(B52)&lt;1,"",COUNTA($B$16:$B$35)+COUNTA($B$44:B52))</f>
        <v/>
      </c>
      <c r="B52" s="135"/>
      <c r="C52" s="135"/>
      <c r="D52" s="20" t="str">
        <f>IF(C52="","",VLOOKUP(C52,健保等級単価一覧表!G7:J56,4))</f>
        <v/>
      </c>
      <c r="E52" s="20" t="str">
        <f>IF(C52="","",VLOOKUP(C52,健保等級単価一覧表!G7:J56,3))</f>
        <v/>
      </c>
      <c r="F52" s="138"/>
      <c r="G52" s="130"/>
      <c r="H52" s="115"/>
      <c r="I52" s="132"/>
      <c r="J52" s="130"/>
      <c r="K52" s="130"/>
      <c r="L52" s="130"/>
      <c r="M52" s="130"/>
      <c r="N52" s="130"/>
      <c r="O52" s="130"/>
      <c r="P52" s="130"/>
      <c r="Q52" s="130"/>
    </row>
    <row r="53" spans="1:17" s="6" customFormat="1" ht="19.5" customHeight="1">
      <c r="A53" s="130" t="str">
        <f>IF(COUNTA(B53)&lt;1,"",COUNTA($B$16:$B$35)+COUNTA($B$44:B53))</f>
        <v/>
      </c>
      <c r="B53" s="135"/>
      <c r="C53" s="135"/>
      <c r="D53" s="20" t="str">
        <f>IF(C53="","",VLOOKUP(C53,健保等級単価一覧表!G8:J57,4))</f>
        <v/>
      </c>
      <c r="E53" s="20" t="str">
        <f>IF(C53="","",VLOOKUP(C53,健保等級単価一覧表!G8:J57,3))</f>
        <v/>
      </c>
      <c r="F53" s="138"/>
      <c r="G53" s="130"/>
      <c r="H53" s="115"/>
      <c r="I53" s="132"/>
      <c r="J53" s="130"/>
      <c r="K53" s="130"/>
      <c r="L53" s="130"/>
      <c r="M53" s="130"/>
      <c r="N53" s="130"/>
      <c r="O53" s="130"/>
      <c r="P53" s="130"/>
      <c r="Q53" s="130"/>
    </row>
    <row r="54" spans="1:17" ht="19.5" customHeight="1">
      <c r="B54" s="117"/>
      <c r="C54" s="117"/>
      <c r="D54" s="117"/>
      <c r="E54" s="117"/>
      <c r="F54" s="117"/>
      <c r="H54" s="102"/>
      <c r="I54" s="123"/>
    </row>
    <row r="55" spans="1:17" ht="14">
      <c r="B55" s="102" t="s">
        <v>16</v>
      </c>
      <c r="C55" s="117"/>
      <c r="D55" s="117"/>
      <c r="E55" s="117"/>
      <c r="F55" s="117"/>
      <c r="H55" s="102"/>
      <c r="I55" s="123"/>
    </row>
    <row r="56" spans="1:17" ht="14">
      <c r="B56" s="102" t="s">
        <v>17</v>
      </c>
      <c r="C56" s="117"/>
      <c r="D56" s="117"/>
      <c r="E56" s="117"/>
      <c r="F56" s="117"/>
      <c r="H56" s="102"/>
      <c r="I56" s="123"/>
    </row>
    <row r="57" spans="1:17" ht="19.5" customHeight="1">
      <c r="B57" s="117"/>
      <c r="C57" s="117"/>
      <c r="D57" s="117"/>
      <c r="E57" s="117"/>
      <c r="F57" s="117"/>
      <c r="H57" s="102"/>
      <c r="I57" s="123"/>
    </row>
    <row r="58" spans="1:17" ht="19.5" customHeight="1">
      <c r="B58" s="126" t="s">
        <v>18</v>
      </c>
      <c r="C58" s="117"/>
      <c r="D58" s="117"/>
      <c r="E58" s="117"/>
      <c r="F58" s="117"/>
      <c r="H58" s="102"/>
      <c r="I58" s="123"/>
    </row>
    <row r="59" spans="1:17" ht="9.75" customHeight="1">
      <c r="B59" s="102"/>
      <c r="C59" s="117"/>
      <c r="D59" s="117"/>
      <c r="E59" s="117"/>
      <c r="F59" s="117"/>
      <c r="H59" s="102"/>
      <c r="I59" s="123"/>
    </row>
    <row r="60" spans="1:17" ht="19.5" customHeight="1" thickBot="1">
      <c r="B60" s="128" t="s">
        <v>7</v>
      </c>
      <c r="C60" s="128" t="s">
        <v>129</v>
      </c>
      <c r="D60" s="128" t="s">
        <v>130</v>
      </c>
      <c r="E60" s="128" t="s">
        <v>131</v>
      </c>
      <c r="F60" s="141" t="s">
        <v>10</v>
      </c>
      <c r="H60" s="134" t="s">
        <v>107</v>
      </c>
      <c r="I60" s="123"/>
    </row>
    <row r="61" spans="1:17" ht="19.5" customHeight="1" thickTop="1">
      <c r="A61" s="130">
        <f>IF(COUNTA(B61)&lt;1,"",COUNTA($B$16:$B$35)+COUNTA($B$44:$B$53)+COUNTA($B$61:B61))</f>
        <v>5</v>
      </c>
      <c r="B61" s="38" t="s">
        <v>228</v>
      </c>
      <c r="C61" s="38">
        <v>8800</v>
      </c>
      <c r="D61" s="38">
        <v>8</v>
      </c>
      <c r="E61" s="20">
        <f t="shared" ref="E61:E70" si="0">IF(D61="","",INT(C61/D61))</f>
        <v>1100</v>
      </c>
      <c r="F61" s="142" t="s">
        <v>230</v>
      </c>
      <c r="H61" s="102" t="s">
        <v>19</v>
      </c>
      <c r="I61" s="123"/>
    </row>
    <row r="62" spans="1:17" ht="19.5" customHeight="1">
      <c r="A62" s="130">
        <f>IF(COUNTA(B62)&lt;1,"",COUNTA($B$16:$B$35)+COUNTA($B$44:$B$53)+COUNTA($B$61:B62))</f>
        <v>6</v>
      </c>
      <c r="B62" s="38" t="s">
        <v>229</v>
      </c>
      <c r="C62" s="38">
        <v>7800</v>
      </c>
      <c r="D62" s="38">
        <v>7</v>
      </c>
      <c r="E62" s="20">
        <f t="shared" si="0"/>
        <v>1114</v>
      </c>
      <c r="F62" s="143" t="s">
        <v>231</v>
      </c>
      <c r="H62" s="102"/>
      <c r="I62" s="123"/>
    </row>
    <row r="63" spans="1:17" ht="19.5" customHeight="1">
      <c r="A63" s="130" t="str">
        <f>IF(COUNTA(B63)&lt;1,"",COUNTA($B$16:$B$35)+COUNTA($B$44:$B$53)+COUNTA($B$61:B63))</f>
        <v/>
      </c>
      <c r="B63" s="135"/>
      <c r="C63" s="135"/>
      <c r="D63" s="135"/>
      <c r="E63" s="20" t="str">
        <f t="shared" si="0"/>
        <v/>
      </c>
      <c r="F63" s="138"/>
      <c r="H63" s="102"/>
      <c r="I63" s="123"/>
    </row>
    <row r="64" spans="1:17" ht="19.5" customHeight="1">
      <c r="A64" s="130" t="str">
        <f>IF(COUNTA(B64)&lt;1,"",COUNTA($B$16:$B$35)+COUNTA($B$44:$B$53)+COUNTA($B$61:B64))</f>
        <v/>
      </c>
      <c r="B64" s="135"/>
      <c r="C64" s="135"/>
      <c r="D64" s="135"/>
      <c r="E64" s="20" t="str">
        <f t="shared" si="0"/>
        <v/>
      </c>
      <c r="F64" s="138"/>
      <c r="H64" s="102"/>
      <c r="I64" s="123"/>
    </row>
    <row r="65" spans="1:9" ht="19.5" customHeight="1">
      <c r="A65" s="130" t="str">
        <f>IF(COUNTA(B65)&lt;1,"",COUNTA($B$16:$B$35)+COUNTA($B$44:$B$53)+COUNTA($B$61:B65))</f>
        <v/>
      </c>
      <c r="B65" s="135"/>
      <c r="C65" s="135"/>
      <c r="D65" s="135"/>
      <c r="E65" s="20" t="str">
        <f t="shared" si="0"/>
        <v/>
      </c>
      <c r="F65" s="138"/>
      <c r="H65" s="102"/>
      <c r="I65" s="123"/>
    </row>
    <row r="66" spans="1:9" ht="19.5" customHeight="1">
      <c r="A66" s="130" t="str">
        <f>IF(COUNTA(B66)&lt;1,"",COUNTA($B$16:$B$35)+COUNTA($B$44:$B$53)+COUNTA($B$61:B66))</f>
        <v/>
      </c>
      <c r="B66" s="135"/>
      <c r="C66" s="135"/>
      <c r="D66" s="135"/>
      <c r="E66" s="20" t="str">
        <f t="shared" si="0"/>
        <v/>
      </c>
      <c r="F66" s="138"/>
      <c r="H66" s="102"/>
      <c r="I66" s="123"/>
    </row>
    <row r="67" spans="1:9" ht="19.5" customHeight="1">
      <c r="A67" s="130" t="str">
        <f>IF(COUNTA(B67)&lt;1,"",COUNTA($B$16:$B$35)+COUNTA($B$44:$B$53)+COUNTA($B$61:B67))</f>
        <v/>
      </c>
      <c r="B67" s="135"/>
      <c r="C67" s="135"/>
      <c r="D67" s="135"/>
      <c r="E67" s="20" t="str">
        <f t="shared" si="0"/>
        <v/>
      </c>
      <c r="F67" s="138"/>
      <c r="H67" s="102"/>
      <c r="I67" s="123"/>
    </row>
    <row r="68" spans="1:9" ht="19.5" customHeight="1">
      <c r="A68" s="130" t="str">
        <f>IF(COUNTA(B68)&lt;1,"",COUNTA($B$16:$B$35)+COUNTA($B$44:$B$53)+COUNTA($B$61:B68))</f>
        <v/>
      </c>
      <c r="B68" s="135"/>
      <c r="C68" s="135"/>
      <c r="D68" s="135"/>
      <c r="E68" s="20" t="str">
        <f t="shared" si="0"/>
        <v/>
      </c>
      <c r="F68" s="138"/>
      <c r="H68" s="102"/>
      <c r="I68" s="123"/>
    </row>
    <row r="69" spans="1:9" ht="19.5" customHeight="1">
      <c r="A69" s="130" t="str">
        <f>IF(COUNTA(B69)&lt;1,"",COUNTA($B$16:$B$35)+COUNTA($B$44:$B$53)+COUNTA($B$61:B69))</f>
        <v/>
      </c>
      <c r="B69" s="135"/>
      <c r="C69" s="135"/>
      <c r="D69" s="135"/>
      <c r="E69" s="20" t="str">
        <f t="shared" si="0"/>
        <v/>
      </c>
      <c r="F69" s="138"/>
      <c r="H69" s="102"/>
      <c r="I69" s="123"/>
    </row>
    <row r="70" spans="1:9" ht="19.5" customHeight="1">
      <c r="A70" s="130" t="str">
        <f>IF(COUNTA(B70)&lt;1,"",COUNTA($B$16:$B$35)+COUNTA($B$44:$B$53)+COUNTA($B$61:B70))</f>
        <v/>
      </c>
      <c r="B70" s="135"/>
      <c r="C70" s="135"/>
      <c r="D70" s="135"/>
      <c r="E70" s="20" t="str">
        <f t="shared" si="0"/>
        <v/>
      </c>
      <c r="F70" s="138"/>
      <c r="H70" s="102"/>
      <c r="I70" s="123"/>
    </row>
    <row r="71" spans="1:9" ht="14">
      <c r="B71" s="117"/>
      <c r="C71" s="117"/>
      <c r="D71" s="117"/>
      <c r="E71" s="117"/>
      <c r="F71" s="117"/>
      <c r="H71" s="102"/>
      <c r="I71" s="123"/>
    </row>
    <row r="72" spans="1:9" ht="48" customHeight="1">
      <c r="B72" s="339" t="s">
        <v>132</v>
      </c>
      <c r="C72" s="339"/>
      <c r="D72" s="339"/>
      <c r="E72" s="339"/>
      <c r="F72" s="339"/>
      <c r="H72" s="102"/>
      <c r="I72" s="123"/>
    </row>
    <row r="73" spans="1:9" ht="19.5" customHeight="1">
      <c r="B73" s="102" t="s">
        <v>20</v>
      </c>
      <c r="C73" s="102"/>
      <c r="D73" s="102"/>
      <c r="E73" s="102"/>
      <c r="F73" s="102"/>
      <c r="H73" s="102"/>
      <c r="I73" s="123"/>
    </row>
    <row r="74" spans="1:9" ht="19.5" customHeight="1">
      <c r="A74" s="144"/>
      <c r="B74" s="102" t="s">
        <v>97</v>
      </c>
      <c r="C74" s="102"/>
      <c r="D74" s="102"/>
      <c r="E74" s="102"/>
      <c r="F74" s="102"/>
      <c r="H74" s="102"/>
      <c r="I74" s="123"/>
    </row>
    <row r="75" spans="1:9" ht="14">
      <c r="A75" s="144"/>
      <c r="B75" s="102" t="s">
        <v>24</v>
      </c>
      <c r="C75" s="102"/>
      <c r="D75" s="102"/>
      <c r="E75" s="102"/>
      <c r="F75" s="102"/>
      <c r="H75" s="102"/>
      <c r="I75" s="123"/>
    </row>
    <row r="76" spans="1:9" ht="14">
      <c r="A76" s="144"/>
      <c r="B76" s="102"/>
      <c r="C76" s="102"/>
      <c r="D76" s="102"/>
      <c r="E76" s="102"/>
      <c r="F76" s="102"/>
      <c r="H76" s="102"/>
      <c r="I76" s="123"/>
    </row>
    <row r="77" spans="1:9" ht="14">
      <c r="A77" s="144"/>
      <c r="B77" s="102" t="s">
        <v>21</v>
      </c>
      <c r="C77" s="102"/>
      <c r="D77" s="102"/>
      <c r="E77" s="102"/>
      <c r="F77" s="102"/>
      <c r="H77" s="102"/>
      <c r="I77" s="123"/>
    </row>
    <row r="78" spans="1:9" ht="14">
      <c r="A78" s="144"/>
      <c r="B78" s="102"/>
      <c r="C78" s="102"/>
      <c r="D78" s="102"/>
      <c r="E78" s="102"/>
      <c r="F78" s="102"/>
      <c r="H78" s="102"/>
      <c r="I78" s="123"/>
    </row>
    <row r="79" spans="1:9" ht="16.5">
      <c r="B79" s="145"/>
      <c r="C79" s="145"/>
      <c r="D79" s="145"/>
      <c r="E79" s="145"/>
      <c r="F79" s="145"/>
    </row>
    <row r="80" spans="1:9" ht="16.5">
      <c r="B80" s="145"/>
      <c r="C80" s="146"/>
      <c r="D80" s="146"/>
      <c r="E80" s="146"/>
      <c r="F80" s="147"/>
    </row>
    <row r="81" spans="2:4" ht="32.25" customHeight="1">
      <c r="C81" s="144"/>
      <c r="D81" s="144"/>
    </row>
    <row r="82" spans="2:4" ht="3" customHeight="1">
      <c r="C82" s="144"/>
      <c r="D82" s="144"/>
    </row>
    <row r="83" spans="2:4" ht="32.25" customHeight="1"/>
    <row r="84" spans="2:4" ht="3" customHeight="1"/>
    <row r="85" spans="2:4" ht="32.25" customHeight="1"/>
    <row r="87" spans="2:4" ht="16.5">
      <c r="B87" s="148"/>
    </row>
  </sheetData>
  <sheetProtection algorithmName="SHA-512" hashValue="dCanLmQh3R5t1ddAe97OoqrJmMLW4XKyv5bRvTfmYPCl6h08Uadch4kXl2TlhYxCklHH7Uemkh5/bGNuiBsu+w==" saltValue="VT7sCEiD76vv2+P8PzvgjA==" spinCount="100000" sheet="1" formatCells="0" insertRows="0"/>
  <mergeCells count="5">
    <mergeCell ref="B4:F4"/>
    <mergeCell ref="B11:F11"/>
    <mergeCell ref="C5:F5"/>
    <mergeCell ref="B38:F38"/>
    <mergeCell ref="B72:F72"/>
  </mergeCells>
  <phoneticPr fontId="3"/>
  <conditionalFormatting sqref="B44:C53">
    <cfRule type="cellIs" dxfId="3" priority="2" operator="equal">
      <formula>""</formula>
    </cfRule>
  </conditionalFormatting>
  <conditionalFormatting sqref="B16:D35">
    <cfRule type="cellIs" dxfId="2" priority="1" operator="equal">
      <formula>""</formula>
    </cfRule>
  </conditionalFormatting>
  <conditionalFormatting sqref="B61:D70">
    <cfRule type="cellIs" dxfId="1" priority="5" operator="equal">
      <formula>""</formula>
    </cfRule>
  </conditionalFormatting>
  <dataValidations count="1">
    <dataValidation type="whole" imeMode="off" operator="greaterThanOrEqual" allowBlank="1" showInputMessage="1" showErrorMessage="1" sqref="C44:C53 C16:D35 C61:D70" xr:uid="{BF253C32-9A96-4E36-BC66-45B5ABC561B2}">
      <formula1>0</formula1>
    </dataValidation>
  </dataValidations>
  <printOptions horizontalCentered="1" verticalCentered="1"/>
  <pageMargins left="0.39370078740157483" right="0" top="0.55118110236220474" bottom="0.55118110236220474" header="0.31496062992125984" footer="0.31496062992125984"/>
  <pageSetup paperSize="9" scale="52"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802E0-2150-4289-AA3B-9490F04E9A5D}">
  <sheetPr codeName="Sheet7">
    <pageSetUpPr fitToPage="1"/>
  </sheetPr>
  <dimension ref="A1:L31"/>
  <sheetViews>
    <sheetView view="pageBreakPreview" zoomScale="85" zoomScaleNormal="85" zoomScaleSheetLayoutView="85" workbookViewId="0">
      <pane ySplit="7" topLeftCell="A8" activePane="bottomLeft" state="frozen"/>
      <selection activeCell="A2" sqref="A2"/>
      <selection pane="bottomLeft"/>
    </sheetView>
  </sheetViews>
  <sheetFormatPr defaultColWidth="9" defaultRowHeight="13"/>
  <cols>
    <col min="1" max="1" width="39.1796875" style="159" customWidth="1"/>
    <col min="2" max="2" width="17.1796875" style="159" customWidth="1"/>
    <col min="3" max="3" width="19.36328125" style="159" customWidth="1"/>
    <col min="4" max="4" width="19.36328125" style="164" customWidth="1"/>
    <col min="5" max="5" width="19.36328125" style="159" customWidth="1"/>
    <col min="6" max="16384" width="9" style="159"/>
  </cols>
  <sheetData>
    <row r="1" spans="1:12" s="152" customFormat="1" ht="33.75" customHeight="1">
      <c r="A1" s="149" t="s">
        <v>140</v>
      </c>
      <c r="B1" s="150"/>
      <c r="C1" s="150"/>
      <c r="D1" s="151"/>
      <c r="E1" s="151"/>
      <c r="F1" s="150"/>
      <c r="G1" s="150"/>
      <c r="H1" s="150"/>
      <c r="I1" s="150"/>
      <c r="J1" s="150"/>
      <c r="K1" s="150"/>
      <c r="L1" s="150"/>
    </row>
    <row r="2" spans="1:12" s="152" customFormat="1" ht="33.75" customHeight="1">
      <c r="A2" s="149"/>
      <c r="B2" s="150"/>
      <c r="C2" s="150"/>
      <c r="D2" s="151"/>
      <c r="E2" s="151"/>
      <c r="F2" s="150"/>
      <c r="G2" s="150"/>
      <c r="H2" s="150"/>
      <c r="I2" s="150"/>
      <c r="J2" s="150"/>
      <c r="K2" s="150"/>
      <c r="L2" s="150"/>
    </row>
    <row r="3" spans="1:12" s="152" customFormat="1" ht="33.75" customHeight="1">
      <c r="A3" s="149"/>
      <c r="B3" s="150"/>
      <c r="C3" s="153" t="s">
        <v>89</v>
      </c>
      <c r="D3" s="22" t="str">
        <f>'①-1 事業者基本情報'!C6</f>
        <v>株式会社●●●</v>
      </c>
      <c r="E3" s="23"/>
      <c r="F3" s="150" t="s">
        <v>156</v>
      </c>
      <c r="G3" s="150"/>
      <c r="H3" s="150"/>
      <c r="I3" s="150"/>
      <c r="J3" s="150"/>
      <c r="K3" s="150"/>
      <c r="L3" s="150"/>
    </row>
    <row r="4" spans="1:12" s="152" customFormat="1" ht="33.75" customHeight="1">
      <c r="A4" s="149"/>
      <c r="B4" s="150"/>
      <c r="C4" s="150"/>
      <c r="D4" s="151"/>
      <c r="E4" s="151"/>
      <c r="F4" s="150"/>
      <c r="G4" s="150"/>
      <c r="H4" s="150"/>
      <c r="I4" s="150"/>
      <c r="J4" s="150"/>
      <c r="K4" s="150"/>
      <c r="L4" s="150"/>
    </row>
    <row r="5" spans="1:12" s="152" customFormat="1" ht="33.75" customHeight="1">
      <c r="A5" s="150"/>
      <c r="B5" s="150"/>
      <c r="C5" s="150"/>
      <c r="D5" s="150"/>
      <c r="E5" s="151"/>
      <c r="F5" s="150"/>
      <c r="G5" s="150"/>
      <c r="H5" s="150"/>
      <c r="I5" s="150"/>
      <c r="J5" s="150"/>
      <c r="K5" s="150"/>
      <c r="L5" s="150"/>
    </row>
    <row r="6" spans="1:12" s="152" customFormat="1" ht="33.75" customHeight="1">
      <c r="A6" s="150"/>
      <c r="B6" s="150"/>
      <c r="C6" s="150"/>
      <c r="D6" s="154" t="s">
        <v>33</v>
      </c>
      <c r="E6" s="27">
        <f>SUM(E8:E31)</f>
        <v>1922320</v>
      </c>
      <c r="F6" s="150"/>
      <c r="G6" s="150"/>
      <c r="H6" s="150"/>
      <c r="I6" s="150"/>
      <c r="J6" s="150"/>
      <c r="K6" s="150"/>
      <c r="L6" s="150"/>
    </row>
    <row r="7" spans="1:12" s="152" customFormat="1" ht="30" customHeight="1">
      <c r="A7" s="155" t="s">
        <v>133</v>
      </c>
      <c r="B7" s="155" t="s">
        <v>134</v>
      </c>
      <c r="C7" s="155" t="s">
        <v>135</v>
      </c>
      <c r="D7" s="156" t="s">
        <v>136</v>
      </c>
      <c r="E7" s="28" t="s">
        <v>32</v>
      </c>
      <c r="F7" s="150"/>
      <c r="G7" s="150"/>
      <c r="H7" s="150"/>
      <c r="I7" s="150"/>
      <c r="J7" s="150"/>
      <c r="K7" s="150"/>
      <c r="L7" s="150"/>
    </row>
    <row r="8" spans="1:12" ht="39" customHeight="1">
      <c r="A8" s="157" t="s">
        <v>232</v>
      </c>
      <c r="B8" s="157" t="s">
        <v>222</v>
      </c>
      <c r="C8" s="24">
        <f>IFERROR(VLOOKUP(B8,'①-5 人件費単価計算書'!$B$16:$F$78,4,FALSE),"")</f>
        <v>2780</v>
      </c>
      <c r="D8" s="158">
        <v>200</v>
      </c>
      <c r="E8" s="24">
        <f>IFERROR(C8*D8,"")</f>
        <v>556000</v>
      </c>
      <c r="F8" s="340" t="s">
        <v>155</v>
      </c>
      <c r="G8" s="341"/>
      <c r="H8" s="341"/>
      <c r="I8" s="341"/>
      <c r="J8" s="341"/>
      <c r="K8" s="341"/>
      <c r="L8" s="341"/>
    </row>
    <row r="9" spans="1:12" ht="39" customHeight="1">
      <c r="A9" s="79" t="s">
        <v>233</v>
      </c>
      <c r="B9" s="79" t="s">
        <v>228</v>
      </c>
      <c r="C9" s="25">
        <f>IFERROR(VLOOKUP(B9,'①-5 人件費単価計算書'!$B$16:$F$78,4,FALSE),"")</f>
        <v>1100</v>
      </c>
      <c r="D9" s="160">
        <v>200</v>
      </c>
      <c r="E9" s="25">
        <f t="shared" ref="E9:E31" si="0">IFERROR(C9*D9,"")</f>
        <v>220000</v>
      </c>
      <c r="F9" s="340"/>
      <c r="G9" s="341"/>
      <c r="H9" s="341"/>
      <c r="I9" s="341"/>
      <c r="J9" s="341"/>
      <c r="K9" s="341"/>
      <c r="L9" s="341"/>
    </row>
    <row r="10" spans="1:12" ht="39" customHeight="1">
      <c r="A10" s="79" t="s">
        <v>234</v>
      </c>
      <c r="B10" s="79" t="s">
        <v>222</v>
      </c>
      <c r="C10" s="25">
        <f>IFERROR(VLOOKUP(B10,'①-5 人件費単価計算書'!$B$16:$F$78,4,FALSE),"")</f>
        <v>2780</v>
      </c>
      <c r="D10" s="160">
        <v>220</v>
      </c>
      <c r="E10" s="25">
        <f t="shared" si="0"/>
        <v>611600</v>
      </c>
      <c r="F10" s="150"/>
      <c r="G10" s="150"/>
      <c r="H10" s="150"/>
      <c r="I10" s="150"/>
      <c r="J10" s="150"/>
      <c r="K10" s="150"/>
      <c r="L10" s="150"/>
    </row>
    <row r="11" spans="1:12" ht="39" customHeight="1">
      <c r="A11" s="79" t="s">
        <v>235</v>
      </c>
      <c r="B11" s="79" t="s">
        <v>229</v>
      </c>
      <c r="C11" s="25">
        <f>IFERROR(VLOOKUP(B11,'①-5 人件費単価計算書'!$B$16:$F$78,4,FALSE),"")</f>
        <v>1114</v>
      </c>
      <c r="D11" s="160">
        <v>240</v>
      </c>
      <c r="E11" s="25">
        <f t="shared" si="0"/>
        <v>267360</v>
      </c>
      <c r="F11" s="150"/>
      <c r="G11" s="150"/>
      <c r="H11" s="150"/>
      <c r="I11" s="150"/>
      <c r="J11" s="150"/>
      <c r="K11" s="150"/>
      <c r="L11" s="150"/>
    </row>
    <row r="12" spans="1:12" ht="39" customHeight="1">
      <c r="A12" s="79" t="s">
        <v>236</v>
      </c>
      <c r="B12" s="79" t="s">
        <v>229</v>
      </c>
      <c r="C12" s="25">
        <f>IFERROR(VLOOKUP(B12,'①-5 人件費単価計算書'!$B$16:$F$78,4,FALSE),"")</f>
        <v>1114</v>
      </c>
      <c r="D12" s="160">
        <v>240</v>
      </c>
      <c r="E12" s="25">
        <f t="shared" si="0"/>
        <v>267360</v>
      </c>
      <c r="F12" s="150"/>
      <c r="G12" s="150"/>
      <c r="H12" s="150"/>
      <c r="I12" s="150"/>
      <c r="J12" s="150"/>
      <c r="K12" s="150"/>
      <c r="L12" s="150"/>
    </row>
    <row r="13" spans="1:12" ht="39" customHeight="1">
      <c r="A13" s="87"/>
      <c r="B13" s="87"/>
      <c r="C13" s="25" t="str">
        <f>IFERROR(VLOOKUP(B13,'①-5 人件費単価計算書'!$B$16:$F$78,4,FALSE),"")</f>
        <v/>
      </c>
      <c r="D13" s="161"/>
      <c r="E13" s="25" t="str">
        <f t="shared" si="0"/>
        <v/>
      </c>
      <c r="F13" s="150"/>
      <c r="G13" s="162"/>
      <c r="H13" s="150"/>
      <c r="I13" s="150"/>
      <c r="J13" s="150"/>
      <c r="K13" s="150"/>
      <c r="L13" s="150"/>
    </row>
    <row r="14" spans="1:12" ht="39" customHeight="1">
      <c r="A14" s="87"/>
      <c r="B14" s="87"/>
      <c r="C14" s="25" t="str">
        <f>IFERROR(VLOOKUP(B14,'①-5 人件費単価計算書'!$B$16:$F$78,4,FALSE),"")</f>
        <v/>
      </c>
      <c r="D14" s="161"/>
      <c r="E14" s="25" t="str">
        <f t="shared" si="0"/>
        <v/>
      </c>
      <c r="F14" s="150"/>
      <c r="G14" s="150"/>
      <c r="H14" s="150"/>
      <c r="I14" s="150"/>
      <c r="J14" s="150"/>
      <c r="K14" s="150"/>
      <c r="L14" s="150"/>
    </row>
    <row r="15" spans="1:12" ht="39" customHeight="1">
      <c r="A15" s="87"/>
      <c r="B15" s="87" t="s">
        <v>31</v>
      </c>
      <c r="C15" s="25" t="str">
        <f>IFERROR(VLOOKUP(B15,'①-5 人件費単価計算書'!$B$16:$F$78,4,FALSE),"")</f>
        <v/>
      </c>
      <c r="D15" s="161"/>
      <c r="E15" s="25" t="str">
        <f t="shared" si="0"/>
        <v/>
      </c>
      <c r="F15" s="150"/>
      <c r="G15" s="150"/>
      <c r="H15" s="150"/>
      <c r="I15" s="150"/>
      <c r="J15" s="150"/>
      <c r="K15" s="150"/>
      <c r="L15" s="150"/>
    </row>
    <row r="16" spans="1:12" ht="39" customHeight="1">
      <c r="A16" s="87"/>
      <c r="B16" s="87"/>
      <c r="C16" s="25" t="str">
        <f>IFERROR(VLOOKUP(B16,'①-5 人件費単価計算書'!$B$16:$F$78,4,FALSE),"")</f>
        <v/>
      </c>
      <c r="D16" s="161"/>
      <c r="E16" s="25" t="str">
        <f t="shared" si="0"/>
        <v/>
      </c>
      <c r="F16" s="150"/>
      <c r="G16" s="150"/>
      <c r="H16" s="150"/>
      <c r="I16" s="150"/>
      <c r="J16" s="150"/>
      <c r="K16" s="150"/>
      <c r="L16" s="150"/>
    </row>
    <row r="17" spans="1:12" ht="39" customHeight="1">
      <c r="A17" s="87"/>
      <c r="B17" s="87"/>
      <c r="C17" s="25" t="str">
        <f>IFERROR(VLOOKUP(B17,'①-5 人件費単価計算書'!$B$16:$F$78,4,FALSE),"")</f>
        <v/>
      </c>
      <c r="D17" s="161"/>
      <c r="E17" s="25" t="str">
        <f t="shared" si="0"/>
        <v/>
      </c>
      <c r="F17" s="150"/>
      <c r="G17" s="150"/>
      <c r="H17" s="150"/>
      <c r="I17" s="150"/>
      <c r="J17" s="150"/>
      <c r="K17" s="150"/>
      <c r="L17" s="150"/>
    </row>
    <row r="18" spans="1:12" ht="39" customHeight="1">
      <c r="A18" s="87"/>
      <c r="B18" s="87"/>
      <c r="C18" s="25" t="str">
        <f>IFERROR(VLOOKUP(B18,'①-5 人件費単価計算書'!$B$16:$F$78,4,FALSE),"")</f>
        <v/>
      </c>
      <c r="D18" s="161"/>
      <c r="E18" s="25" t="str">
        <f t="shared" si="0"/>
        <v/>
      </c>
      <c r="F18" s="150"/>
      <c r="G18" s="150"/>
      <c r="H18" s="150"/>
      <c r="I18" s="150"/>
      <c r="J18" s="150"/>
      <c r="K18" s="150"/>
      <c r="L18" s="150"/>
    </row>
    <row r="19" spans="1:12" ht="39" customHeight="1">
      <c r="A19" s="87"/>
      <c r="B19" s="87"/>
      <c r="C19" s="25" t="str">
        <f>IFERROR(VLOOKUP(B19,'①-5 人件費単価計算書'!$B$16:$F$78,4,FALSE),"")</f>
        <v/>
      </c>
      <c r="D19" s="161"/>
      <c r="E19" s="25" t="str">
        <f t="shared" si="0"/>
        <v/>
      </c>
      <c r="F19" s="150"/>
      <c r="G19" s="150"/>
      <c r="H19" s="150"/>
      <c r="I19" s="150"/>
      <c r="J19" s="150"/>
      <c r="K19" s="150"/>
      <c r="L19" s="150"/>
    </row>
    <row r="20" spans="1:12" ht="39" customHeight="1">
      <c r="A20" s="87"/>
      <c r="B20" s="87"/>
      <c r="C20" s="25" t="str">
        <f>IFERROR(VLOOKUP(B20,'①-5 人件費単価計算書'!$B$16:$F$78,4,FALSE),"")</f>
        <v/>
      </c>
      <c r="D20" s="161"/>
      <c r="E20" s="25" t="str">
        <f t="shared" si="0"/>
        <v/>
      </c>
      <c r="F20" s="150"/>
      <c r="G20" s="150"/>
      <c r="H20" s="150"/>
      <c r="I20" s="150"/>
      <c r="J20" s="150"/>
      <c r="K20" s="150"/>
      <c r="L20" s="150"/>
    </row>
    <row r="21" spans="1:12" ht="39" customHeight="1">
      <c r="A21" s="87"/>
      <c r="B21" s="87"/>
      <c r="C21" s="25" t="str">
        <f>IFERROR(VLOOKUP(B21,'①-5 人件費単価計算書'!$B$16:$F$78,4,FALSE),"")</f>
        <v/>
      </c>
      <c r="D21" s="161"/>
      <c r="E21" s="25" t="str">
        <f t="shared" si="0"/>
        <v/>
      </c>
      <c r="F21" s="150"/>
      <c r="G21" s="150"/>
      <c r="H21" s="150"/>
      <c r="I21" s="150"/>
      <c r="J21" s="150"/>
      <c r="K21" s="150"/>
      <c r="L21" s="150"/>
    </row>
    <row r="22" spans="1:12" ht="39" customHeight="1">
      <c r="A22" s="87"/>
      <c r="B22" s="87"/>
      <c r="C22" s="25" t="str">
        <f>IFERROR(VLOOKUP(B22,'①-5 人件費単価計算書'!$B$16:$F$78,4,FALSE),"")</f>
        <v/>
      </c>
      <c r="D22" s="161"/>
      <c r="E22" s="25" t="str">
        <f t="shared" si="0"/>
        <v/>
      </c>
      <c r="F22" s="150"/>
      <c r="G22" s="150"/>
      <c r="H22" s="150"/>
      <c r="I22" s="150"/>
      <c r="J22" s="150"/>
      <c r="K22" s="150"/>
      <c r="L22" s="150"/>
    </row>
    <row r="23" spans="1:12" ht="39" customHeight="1">
      <c r="A23" s="87"/>
      <c r="B23" s="87"/>
      <c r="C23" s="25" t="str">
        <f>IFERROR(VLOOKUP(B23,'①-5 人件費単価計算書'!$B$16:$F$78,4,FALSE),"")</f>
        <v/>
      </c>
      <c r="D23" s="161"/>
      <c r="E23" s="25" t="str">
        <f t="shared" si="0"/>
        <v/>
      </c>
      <c r="F23" s="150"/>
      <c r="G23" s="150"/>
      <c r="H23" s="150"/>
      <c r="I23" s="150"/>
      <c r="J23" s="150"/>
      <c r="K23" s="150"/>
      <c r="L23" s="150"/>
    </row>
    <row r="24" spans="1:12" ht="39" customHeight="1">
      <c r="A24" s="87"/>
      <c r="B24" s="87"/>
      <c r="C24" s="25" t="str">
        <f>IFERROR(VLOOKUP(B24,'①-5 人件費単価計算書'!$B$16:$F$78,4,FALSE),"")</f>
        <v/>
      </c>
      <c r="D24" s="161"/>
      <c r="E24" s="25" t="str">
        <f t="shared" si="0"/>
        <v/>
      </c>
      <c r="F24" s="150"/>
      <c r="G24" s="150"/>
      <c r="H24" s="150"/>
      <c r="I24" s="150"/>
      <c r="J24" s="150"/>
      <c r="K24" s="150"/>
      <c r="L24" s="150"/>
    </row>
    <row r="25" spans="1:12" ht="39" customHeight="1">
      <c r="A25" s="87"/>
      <c r="B25" s="87"/>
      <c r="C25" s="25" t="str">
        <f>IFERROR(VLOOKUP(B25,'①-5 人件費単価計算書'!$B$16:$F$78,4,FALSE),"")</f>
        <v/>
      </c>
      <c r="D25" s="161"/>
      <c r="E25" s="25" t="str">
        <f t="shared" si="0"/>
        <v/>
      </c>
      <c r="F25" s="150"/>
      <c r="G25" s="150"/>
      <c r="H25" s="150"/>
      <c r="I25" s="150"/>
      <c r="J25" s="150"/>
      <c r="K25" s="150"/>
      <c r="L25" s="150"/>
    </row>
    <row r="26" spans="1:12" ht="39" customHeight="1">
      <c r="A26" s="87"/>
      <c r="B26" s="87"/>
      <c r="C26" s="25" t="str">
        <f>IFERROR(VLOOKUP(B26,'①-5 人件費単価計算書'!$B$16:$F$78,4,FALSE),"")</f>
        <v/>
      </c>
      <c r="D26" s="161"/>
      <c r="E26" s="25" t="str">
        <f t="shared" si="0"/>
        <v/>
      </c>
      <c r="F26" s="150"/>
      <c r="G26" s="150"/>
      <c r="H26" s="150"/>
      <c r="I26" s="150"/>
      <c r="J26" s="150"/>
      <c r="K26" s="150"/>
      <c r="L26" s="150"/>
    </row>
    <row r="27" spans="1:12" ht="39" customHeight="1">
      <c r="A27" s="87"/>
      <c r="B27" s="87"/>
      <c r="C27" s="25" t="str">
        <f>IFERROR(VLOOKUP(B27,'①-5 人件費単価計算書'!$B$16:$F$78,4,FALSE),"")</f>
        <v/>
      </c>
      <c r="D27" s="161"/>
      <c r="E27" s="25" t="str">
        <f t="shared" si="0"/>
        <v/>
      </c>
      <c r="F27" s="150"/>
      <c r="G27" s="150"/>
      <c r="H27" s="150"/>
      <c r="I27" s="150"/>
      <c r="J27" s="150"/>
      <c r="K27" s="150"/>
      <c r="L27" s="150"/>
    </row>
    <row r="28" spans="1:12" ht="39" customHeight="1">
      <c r="A28" s="87"/>
      <c r="B28" s="87"/>
      <c r="C28" s="25" t="str">
        <f>IFERROR(VLOOKUP(B28,'①-5 人件費単価計算書'!$B$16:$F$78,4,FALSE),"")</f>
        <v/>
      </c>
      <c r="D28" s="161"/>
      <c r="E28" s="25" t="str">
        <f t="shared" si="0"/>
        <v/>
      </c>
      <c r="F28" s="150"/>
      <c r="G28" s="150"/>
      <c r="H28" s="150"/>
      <c r="I28" s="150"/>
      <c r="J28" s="150"/>
      <c r="K28" s="150"/>
      <c r="L28" s="150"/>
    </row>
    <row r="29" spans="1:12" ht="39" customHeight="1">
      <c r="A29" s="87"/>
      <c r="B29" s="87"/>
      <c r="C29" s="25" t="str">
        <f>IFERROR(VLOOKUP(B29,'①-5 人件費単価計算書'!$B$16:$F$78,4,FALSE),"")</f>
        <v/>
      </c>
      <c r="D29" s="161"/>
      <c r="E29" s="25" t="str">
        <f t="shared" si="0"/>
        <v/>
      </c>
      <c r="F29" s="150"/>
      <c r="G29" s="150"/>
      <c r="H29" s="150"/>
      <c r="I29" s="150"/>
      <c r="J29" s="150"/>
      <c r="K29" s="150"/>
      <c r="L29" s="150"/>
    </row>
    <row r="30" spans="1:12" ht="39" customHeight="1">
      <c r="A30" s="87"/>
      <c r="B30" s="87"/>
      <c r="C30" s="25" t="str">
        <f>IFERROR(VLOOKUP(B30,'①-5 人件費単価計算書'!$B$16:$F$78,4,FALSE),"")</f>
        <v/>
      </c>
      <c r="D30" s="161"/>
      <c r="E30" s="25" t="str">
        <f t="shared" si="0"/>
        <v/>
      </c>
      <c r="F30" s="150"/>
      <c r="G30" s="150"/>
      <c r="H30" s="150"/>
      <c r="I30" s="150"/>
      <c r="J30" s="150"/>
      <c r="K30" s="150"/>
      <c r="L30" s="150"/>
    </row>
    <row r="31" spans="1:12" ht="39" customHeight="1">
      <c r="A31" s="90"/>
      <c r="B31" s="90"/>
      <c r="C31" s="26" t="str">
        <f>IFERROR(VLOOKUP(B31,'①-5 人件費単価計算書'!$B$16:$F$78,4,FALSE),"")</f>
        <v/>
      </c>
      <c r="D31" s="163"/>
      <c r="E31" s="26" t="str">
        <f t="shared" si="0"/>
        <v/>
      </c>
      <c r="F31" s="150"/>
      <c r="G31" s="150"/>
      <c r="H31" s="150"/>
      <c r="I31" s="150"/>
      <c r="J31" s="150"/>
      <c r="K31" s="150"/>
      <c r="L31" s="150"/>
    </row>
  </sheetData>
  <sheetProtection algorithmName="SHA-512" hashValue="PM/bAMbAnFy20HRTsKgXOYLRcoc8vtsvrwtWMiK+pD6rg8ujdpkPWlPOoP/dv7N5qaZJ9YPBr06JFrcl1g4aSA==" saltValue="umFeKxSUt3q57eaCZESWBA==" spinCount="100000" sheet="1" objects="1" scenarios="1"/>
  <mergeCells count="1">
    <mergeCell ref="F8:L9"/>
  </mergeCells>
  <phoneticPr fontId="3"/>
  <conditionalFormatting sqref="A8:B31 D8:D31">
    <cfRule type="cellIs" dxfId="0" priority="1" operator="equal">
      <formula>""</formula>
    </cfRule>
  </conditionalFormatting>
  <printOptions horizontalCentered="1"/>
  <pageMargins left="0.25" right="0.25" top="0.75" bottom="0.75" header="0.3" footer="0.3"/>
  <pageSetup paperSize="9" scale="64"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8E067FCD-EF90-47C2-8C3E-A441C341316A}">
          <x14:formula1>
            <xm:f>プルダウン!$C$7:$C$47</xm:f>
          </x14:formula1>
          <xm:sqref>B8:B31</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D6871B-E6BF-4277-AADA-0140902CD787}">
  <dimension ref="A1"/>
  <sheetViews>
    <sheetView showGridLines="0" view="pageBreakPreview" zoomScaleNormal="100" zoomScaleSheetLayoutView="100" workbookViewId="0"/>
  </sheetViews>
  <sheetFormatPr defaultColWidth="8.81640625" defaultRowHeight="13"/>
  <sheetData/>
  <sheetProtection algorithmName="SHA-512" hashValue="M58iS/CcB3+FQq6FK8IYRvBRsdqlBqkwvrIfRjKxBhQMIUSNjr8/epCzLh9M+5FoTtWsLOSBlR2TKXLGcYXr7Q==" saltValue="KNZMw6x9An+Pq1ISxrvBRg==" spinCount="100000" sheet="1" objects="1" scenarios="1"/>
  <phoneticPr fontId="3"/>
  <pageMargins left="0.70866141732283461" right="0.70866141732283461" top="0.74803149606299213" bottom="0.74803149606299213" header="0.31496062992125984" footer="0.31496062992125984"/>
  <pageSetup paperSize="9" scale="8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8">
    <pageSetUpPr fitToPage="1"/>
  </sheetPr>
  <dimension ref="B1:P51"/>
  <sheetViews>
    <sheetView zoomScale="90" zoomScaleNormal="90" workbookViewId="0">
      <selection activeCell="O35" sqref="O35"/>
    </sheetView>
  </sheetViews>
  <sheetFormatPr defaultColWidth="8.81640625" defaultRowHeight="13"/>
  <cols>
    <col min="1" max="1" width="9" style="2" customWidth="1"/>
    <col min="2" max="2" width="8.81640625" style="2" customWidth="1"/>
    <col min="3" max="6" width="8.81640625" style="2"/>
    <col min="7" max="7" width="13.81640625" style="2" customWidth="1"/>
    <col min="8" max="11" width="8.81640625" style="2"/>
    <col min="12" max="12" width="11.1796875" style="2" customWidth="1"/>
    <col min="13" max="252" width="9" style="2"/>
    <col min="253" max="253" width="9.1796875" style="2" bestFit="1" customWidth="1"/>
    <col min="254" max="508" width="9" style="2"/>
    <col min="509" max="509" width="9.1796875" style="2" bestFit="1" customWidth="1"/>
    <col min="510" max="764" width="9" style="2"/>
    <col min="765" max="765" width="9.1796875" style="2" bestFit="1" customWidth="1"/>
    <col min="766" max="1020" width="9" style="2"/>
    <col min="1021" max="1021" width="9.1796875" style="2" bestFit="1" customWidth="1"/>
    <col min="1022" max="1276" width="9" style="2"/>
    <col min="1277" max="1277" width="9.1796875" style="2" bestFit="1" customWidth="1"/>
    <col min="1278" max="1532" width="9" style="2"/>
    <col min="1533" max="1533" width="9.1796875" style="2" bestFit="1" customWidth="1"/>
    <col min="1534" max="1788" width="9" style="2"/>
    <col min="1789" max="1789" width="9.1796875" style="2" bestFit="1" customWidth="1"/>
    <col min="1790" max="2044" width="9" style="2"/>
    <col min="2045" max="2045" width="9.1796875" style="2" bestFit="1" customWidth="1"/>
    <col min="2046" max="2300" width="9" style="2"/>
    <col min="2301" max="2301" width="9.1796875" style="2" bestFit="1" customWidth="1"/>
    <col min="2302" max="2556" width="9" style="2"/>
    <col min="2557" max="2557" width="9.1796875" style="2" bestFit="1" customWidth="1"/>
    <col min="2558" max="2812" width="9" style="2"/>
    <col min="2813" max="2813" width="9.1796875" style="2" bestFit="1" customWidth="1"/>
    <col min="2814" max="3068" width="9" style="2"/>
    <col min="3069" max="3069" width="9.1796875" style="2" bestFit="1" customWidth="1"/>
    <col min="3070" max="3324" width="9" style="2"/>
    <col min="3325" max="3325" width="9.1796875" style="2" bestFit="1" customWidth="1"/>
    <col min="3326" max="3580" width="9" style="2"/>
    <col min="3581" max="3581" width="9.1796875" style="2" bestFit="1" customWidth="1"/>
    <col min="3582" max="3836" width="9" style="2"/>
    <col min="3837" max="3837" width="9.1796875" style="2" bestFit="1" customWidth="1"/>
    <col min="3838" max="4092" width="9" style="2"/>
    <col min="4093" max="4093" width="9.1796875" style="2" bestFit="1" customWidth="1"/>
    <col min="4094" max="4348" width="9" style="2"/>
    <col min="4349" max="4349" width="9.1796875" style="2" bestFit="1" customWidth="1"/>
    <col min="4350" max="4604" width="9" style="2"/>
    <col min="4605" max="4605" width="9.1796875" style="2" bestFit="1" customWidth="1"/>
    <col min="4606" max="4860" width="9" style="2"/>
    <col min="4861" max="4861" width="9.1796875" style="2" bestFit="1" customWidth="1"/>
    <col min="4862" max="5116" width="9" style="2"/>
    <col min="5117" max="5117" width="9.1796875" style="2" bestFit="1" customWidth="1"/>
    <col min="5118" max="5372" width="9" style="2"/>
    <col min="5373" max="5373" width="9.1796875" style="2" bestFit="1" customWidth="1"/>
    <col min="5374" max="5628" width="9" style="2"/>
    <col min="5629" max="5629" width="9.1796875" style="2" bestFit="1" customWidth="1"/>
    <col min="5630" max="5884" width="9" style="2"/>
    <col min="5885" max="5885" width="9.1796875" style="2" bestFit="1" customWidth="1"/>
    <col min="5886" max="6140" width="9" style="2"/>
    <col min="6141" max="6141" width="9.1796875" style="2" bestFit="1" customWidth="1"/>
    <col min="6142" max="6396" width="9" style="2"/>
    <col min="6397" max="6397" width="9.1796875" style="2" bestFit="1" customWidth="1"/>
    <col min="6398" max="6652" width="9" style="2"/>
    <col min="6653" max="6653" width="9.1796875" style="2" bestFit="1" customWidth="1"/>
    <col min="6654" max="6908" width="9" style="2"/>
    <col min="6909" max="6909" width="9.1796875" style="2" bestFit="1" customWidth="1"/>
    <col min="6910" max="7164" width="9" style="2"/>
    <col min="7165" max="7165" width="9.1796875" style="2" bestFit="1" customWidth="1"/>
    <col min="7166" max="7420" width="9" style="2"/>
    <col min="7421" max="7421" width="9.1796875" style="2" bestFit="1" customWidth="1"/>
    <col min="7422" max="7676" width="9" style="2"/>
    <col min="7677" max="7677" width="9.1796875" style="2" bestFit="1" customWidth="1"/>
    <col min="7678" max="7932" width="9" style="2"/>
    <col min="7933" max="7933" width="9.1796875" style="2" bestFit="1" customWidth="1"/>
    <col min="7934" max="8188" width="9" style="2"/>
    <col min="8189" max="8189" width="9.1796875" style="2" bestFit="1" customWidth="1"/>
    <col min="8190" max="8444" width="9" style="2"/>
    <col min="8445" max="8445" width="9.1796875" style="2" bestFit="1" customWidth="1"/>
    <col min="8446" max="8700" width="9" style="2"/>
    <col min="8701" max="8701" width="9.1796875" style="2" bestFit="1" customWidth="1"/>
    <col min="8702" max="8956" width="9" style="2"/>
    <col min="8957" max="8957" width="9.1796875" style="2" bestFit="1" customWidth="1"/>
    <col min="8958" max="9212" width="9" style="2"/>
    <col min="9213" max="9213" width="9.1796875" style="2" bestFit="1" customWidth="1"/>
    <col min="9214" max="9468" width="9" style="2"/>
    <col min="9469" max="9469" width="9.1796875" style="2" bestFit="1" customWidth="1"/>
    <col min="9470" max="9724" width="9" style="2"/>
    <col min="9725" max="9725" width="9.1796875" style="2" bestFit="1" customWidth="1"/>
    <col min="9726" max="9980" width="9" style="2"/>
    <col min="9981" max="9981" width="9.1796875" style="2" bestFit="1" customWidth="1"/>
    <col min="9982" max="10236" width="9" style="2"/>
    <col min="10237" max="10237" width="9.1796875" style="2" bestFit="1" customWidth="1"/>
    <col min="10238" max="10492" width="9" style="2"/>
    <col min="10493" max="10493" width="9.1796875" style="2" bestFit="1" customWidth="1"/>
    <col min="10494" max="10748" width="9" style="2"/>
    <col min="10749" max="10749" width="9.1796875" style="2" bestFit="1" customWidth="1"/>
    <col min="10750" max="11004" width="9" style="2"/>
    <col min="11005" max="11005" width="9.1796875" style="2" bestFit="1" customWidth="1"/>
    <col min="11006" max="11260" width="9" style="2"/>
    <col min="11261" max="11261" width="9.1796875" style="2" bestFit="1" customWidth="1"/>
    <col min="11262" max="11516" width="9" style="2"/>
    <col min="11517" max="11517" width="9.1796875" style="2" bestFit="1" customWidth="1"/>
    <col min="11518" max="11772" width="9" style="2"/>
    <col min="11773" max="11773" width="9.1796875" style="2" bestFit="1" customWidth="1"/>
    <col min="11774" max="12028" width="9" style="2"/>
    <col min="12029" max="12029" width="9.1796875" style="2" bestFit="1" customWidth="1"/>
    <col min="12030" max="12284" width="9" style="2"/>
    <col min="12285" max="12285" width="9.1796875" style="2" bestFit="1" customWidth="1"/>
    <col min="12286" max="12540" width="9" style="2"/>
    <col min="12541" max="12541" width="9.1796875" style="2" bestFit="1" customWidth="1"/>
    <col min="12542" max="12796" width="9" style="2"/>
    <col min="12797" max="12797" width="9.1796875" style="2" bestFit="1" customWidth="1"/>
    <col min="12798" max="13052" width="9" style="2"/>
    <col min="13053" max="13053" width="9.1796875" style="2" bestFit="1" customWidth="1"/>
    <col min="13054" max="13308" width="9" style="2"/>
    <col min="13309" max="13309" width="9.1796875" style="2" bestFit="1" customWidth="1"/>
    <col min="13310" max="13564" width="9" style="2"/>
    <col min="13565" max="13565" width="9.1796875" style="2" bestFit="1" customWidth="1"/>
    <col min="13566" max="13820" width="9" style="2"/>
    <col min="13821" max="13821" width="9.1796875" style="2" bestFit="1" customWidth="1"/>
    <col min="13822" max="14076" width="9" style="2"/>
    <col min="14077" max="14077" width="9.1796875" style="2" bestFit="1" customWidth="1"/>
    <col min="14078" max="14332" width="9" style="2"/>
    <col min="14333" max="14333" width="9.1796875" style="2" bestFit="1" customWidth="1"/>
    <col min="14334" max="14588" width="9" style="2"/>
    <col min="14589" max="14589" width="9.1796875" style="2" bestFit="1" customWidth="1"/>
    <col min="14590" max="14844" width="9" style="2"/>
    <col min="14845" max="14845" width="9.1796875" style="2" bestFit="1" customWidth="1"/>
    <col min="14846" max="15100" width="9" style="2"/>
    <col min="15101" max="15101" width="9.1796875" style="2" bestFit="1" customWidth="1"/>
    <col min="15102" max="15356" width="9" style="2"/>
    <col min="15357" max="15357" width="9.1796875" style="2" bestFit="1" customWidth="1"/>
    <col min="15358" max="15612" width="9" style="2"/>
    <col min="15613" max="15613" width="9.1796875" style="2" bestFit="1" customWidth="1"/>
    <col min="15614" max="15868" width="9" style="2"/>
    <col min="15869" max="15869" width="9.1796875" style="2" bestFit="1" customWidth="1"/>
    <col min="15870" max="16124" width="9" style="2"/>
    <col min="16125" max="16125" width="9.1796875" style="2" bestFit="1" customWidth="1"/>
    <col min="16126" max="16384" width="9" style="2"/>
  </cols>
  <sheetData>
    <row r="1" spans="2:16">
      <c r="B1" s="1" t="s">
        <v>25</v>
      </c>
      <c r="C1" s="1" t="s">
        <v>26</v>
      </c>
      <c r="D1" s="1" t="s">
        <v>27</v>
      </c>
      <c r="G1" s="1" t="s">
        <v>28</v>
      </c>
      <c r="H1" s="1" t="s">
        <v>29</v>
      </c>
      <c r="I1" s="1" t="s">
        <v>30</v>
      </c>
      <c r="J1" s="1" t="s">
        <v>25</v>
      </c>
      <c r="P1" s="2" t="s">
        <v>167</v>
      </c>
    </row>
    <row r="2" spans="2:16">
      <c r="B2" s="2">
        <v>1</v>
      </c>
      <c r="C2" s="4">
        <v>350</v>
      </c>
      <c r="D2" s="4">
        <v>470</v>
      </c>
      <c r="G2" s="3">
        <v>1</v>
      </c>
      <c r="I2" s="4">
        <v>470</v>
      </c>
      <c r="J2" s="2">
        <v>1</v>
      </c>
      <c r="L2" s="3">
        <v>83790</v>
      </c>
      <c r="P2" s="2" t="s">
        <v>168</v>
      </c>
    </row>
    <row r="3" spans="2:16">
      <c r="B3" s="2">
        <v>2</v>
      </c>
      <c r="C3" s="4">
        <v>410</v>
      </c>
      <c r="D3" s="4">
        <v>550</v>
      </c>
      <c r="G3" s="3">
        <v>83790</v>
      </c>
      <c r="I3" s="4">
        <v>550</v>
      </c>
      <c r="J3" s="2">
        <v>2</v>
      </c>
      <c r="L3" s="3">
        <v>97090</v>
      </c>
    </row>
    <row r="4" spans="2:16">
      <c r="B4" s="2">
        <v>3</v>
      </c>
      <c r="C4" s="4">
        <v>480</v>
      </c>
      <c r="D4" s="4">
        <v>630</v>
      </c>
      <c r="G4" s="3">
        <v>97090</v>
      </c>
      <c r="I4" s="4">
        <v>630</v>
      </c>
      <c r="J4" s="2">
        <v>3</v>
      </c>
      <c r="L4" s="3">
        <v>110390</v>
      </c>
    </row>
    <row r="5" spans="2:16">
      <c r="B5" s="2">
        <v>4</v>
      </c>
      <c r="C5" s="4">
        <v>540</v>
      </c>
      <c r="D5" s="4">
        <v>720</v>
      </c>
      <c r="G5" s="3">
        <v>110390</v>
      </c>
      <c r="I5" s="4">
        <v>720</v>
      </c>
      <c r="J5" s="2">
        <v>4</v>
      </c>
      <c r="L5" s="3">
        <v>123690</v>
      </c>
    </row>
    <row r="6" spans="2:16">
      <c r="B6" s="2">
        <v>5</v>
      </c>
      <c r="C6" s="4">
        <v>600</v>
      </c>
      <c r="D6" s="4">
        <v>800</v>
      </c>
      <c r="G6" s="3">
        <v>123690</v>
      </c>
      <c r="I6" s="4">
        <v>800</v>
      </c>
      <c r="J6" s="2">
        <v>5</v>
      </c>
      <c r="L6" s="3">
        <v>134330</v>
      </c>
    </row>
    <row r="7" spans="2:16">
      <c r="B7" s="2">
        <v>6</v>
      </c>
      <c r="C7" s="4">
        <v>640</v>
      </c>
      <c r="D7" s="4">
        <v>850</v>
      </c>
      <c r="G7" s="3">
        <v>134330</v>
      </c>
      <c r="I7" s="4">
        <v>850</v>
      </c>
      <c r="J7" s="2">
        <v>6</v>
      </c>
      <c r="L7" s="3">
        <v>142310</v>
      </c>
    </row>
    <row r="8" spans="2:16">
      <c r="B8" s="2">
        <v>7</v>
      </c>
      <c r="C8" s="4">
        <v>670</v>
      </c>
      <c r="D8" s="4">
        <v>900</v>
      </c>
      <c r="G8" s="3">
        <v>142310</v>
      </c>
      <c r="I8" s="4">
        <v>900</v>
      </c>
      <c r="J8" s="2">
        <v>7</v>
      </c>
      <c r="L8" s="3">
        <v>151620</v>
      </c>
    </row>
    <row r="9" spans="2:16">
      <c r="B9" s="2">
        <v>8</v>
      </c>
      <c r="C9" s="4">
        <v>720</v>
      </c>
      <c r="D9" s="4">
        <v>960</v>
      </c>
      <c r="G9" s="3">
        <v>151620</v>
      </c>
      <c r="I9" s="4">
        <v>960</v>
      </c>
      <c r="J9" s="2">
        <v>8</v>
      </c>
      <c r="L9" s="3">
        <v>162260</v>
      </c>
    </row>
    <row r="10" spans="2:16">
      <c r="B10" s="2">
        <v>9</v>
      </c>
      <c r="C10" s="4">
        <v>770</v>
      </c>
      <c r="D10" s="4">
        <v>1030</v>
      </c>
      <c r="G10" s="3">
        <v>162260</v>
      </c>
      <c r="I10" s="4">
        <v>1030</v>
      </c>
      <c r="J10" s="2">
        <v>9</v>
      </c>
      <c r="L10" s="3">
        <v>172900</v>
      </c>
    </row>
    <row r="11" spans="2:16">
      <c r="B11" s="2">
        <v>10</v>
      </c>
      <c r="C11" s="4">
        <v>820</v>
      </c>
      <c r="D11" s="4">
        <v>1090</v>
      </c>
      <c r="G11" s="3">
        <v>172900</v>
      </c>
      <c r="I11" s="4">
        <v>1090</v>
      </c>
      <c r="J11" s="2">
        <v>10</v>
      </c>
      <c r="L11" s="3">
        <v>183540</v>
      </c>
    </row>
    <row r="12" spans="2:16">
      <c r="B12" s="2">
        <v>11</v>
      </c>
      <c r="C12" s="4">
        <v>870</v>
      </c>
      <c r="D12" s="4">
        <v>1160</v>
      </c>
      <c r="G12" s="3">
        <v>183540</v>
      </c>
      <c r="I12" s="4">
        <v>1160</v>
      </c>
      <c r="J12" s="2">
        <v>11</v>
      </c>
      <c r="L12" s="3">
        <v>194180</v>
      </c>
    </row>
    <row r="13" spans="2:16">
      <c r="B13" s="2">
        <v>12</v>
      </c>
      <c r="C13" s="4">
        <v>920</v>
      </c>
      <c r="D13" s="4">
        <v>1220</v>
      </c>
      <c r="G13" s="3">
        <v>194180</v>
      </c>
      <c r="I13" s="4">
        <v>1220</v>
      </c>
      <c r="J13" s="2">
        <v>12</v>
      </c>
      <c r="L13" s="3">
        <v>206150</v>
      </c>
    </row>
    <row r="14" spans="2:16">
      <c r="B14" s="2">
        <v>13</v>
      </c>
      <c r="C14" s="4">
        <v>980</v>
      </c>
      <c r="D14" s="4">
        <v>1310</v>
      </c>
      <c r="G14" s="3">
        <v>206150</v>
      </c>
      <c r="I14" s="4">
        <v>1310</v>
      </c>
      <c r="J14" s="2">
        <v>13</v>
      </c>
      <c r="L14" s="3">
        <v>219450</v>
      </c>
    </row>
    <row r="15" spans="2:16">
      <c r="B15" s="2">
        <v>14</v>
      </c>
      <c r="C15" s="4">
        <v>1040</v>
      </c>
      <c r="D15" s="4">
        <v>1390</v>
      </c>
      <c r="G15" s="3">
        <v>219450</v>
      </c>
      <c r="I15" s="4">
        <v>1390</v>
      </c>
      <c r="J15" s="2">
        <v>14</v>
      </c>
      <c r="L15" s="3">
        <v>232750</v>
      </c>
    </row>
    <row r="16" spans="2:16">
      <c r="B16" s="2">
        <v>15</v>
      </c>
      <c r="C16" s="4">
        <v>1100</v>
      </c>
      <c r="D16" s="4">
        <v>1470</v>
      </c>
      <c r="G16" s="3">
        <v>232750</v>
      </c>
      <c r="I16" s="4">
        <v>1470</v>
      </c>
      <c r="J16" s="2">
        <v>15</v>
      </c>
      <c r="L16" s="3">
        <v>246050</v>
      </c>
    </row>
    <row r="17" spans="2:12">
      <c r="B17" s="2">
        <v>16</v>
      </c>
      <c r="C17" s="4">
        <v>1170</v>
      </c>
      <c r="D17" s="4">
        <v>1550</v>
      </c>
      <c r="G17" s="3">
        <v>246050</v>
      </c>
      <c r="I17" s="4">
        <v>1550</v>
      </c>
      <c r="J17" s="2">
        <v>16</v>
      </c>
      <c r="L17" s="3">
        <v>259350</v>
      </c>
    </row>
    <row r="18" spans="2:12">
      <c r="B18" s="2">
        <v>17</v>
      </c>
      <c r="C18" s="4">
        <v>1230</v>
      </c>
      <c r="D18" s="4">
        <v>1630</v>
      </c>
      <c r="G18" s="3">
        <v>259350</v>
      </c>
      <c r="I18" s="4">
        <v>1630</v>
      </c>
      <c r="J18" s="2">
        <v>17</v>
      </c>
      <c r="L18" s="3">
        <v>279300</v>
      </c>
    </row>
    <row r="19" spans="2:12">
      <c r="B19" s="2">
        <v>18</v>
      </c>
      <c r="C19" s="4">
        <v>1350</v>
      </c>
      <c r="D19" s="4">
        <v>1800</v>
      </c>
      <c r="G19" s="3">
        <v>279300</v>
      </c>
      <c r="I19" s="4">
        <v>1800</v>
      </c>
      <c r="J19" s="2">
        <v>18</v>
      </c>
      <c r="L19" s="3">
        <v>305900</v>
      </c>
    </row>
    <row r="20" spans="2:12">
      <c r="B20" s="2">
        <v>19</v>
      </c>
      <c r="C20" s="4">
        <v>1470</v>
      </c>
      <c r="D20" s="4">
        <v>1960</v>
      </c>
      <c r="G20" s="3">
        <v>305900</v>
      </c>
      <c r="I20" s="4">
        <v>1960</v>
      </c>
      <c r="J20" s="2">
        <v>19</v>
      </c>
      <c r="L20" s="3">
        <v>332500</v>
      </c>
    </row>
    <row r="21" spans="2:12">
      <c r="B21" s="2">
        <v>20</v>
      </c>
      <c r="C21" s="4">
        <v>1600</v>
      </c>
      <c r="D21" s="4">
        <v>2130</v>
      </c>
      <c r="G21" s="3">
        <v>332500</v>
      </c>
      <c r="I21" s="4">
        <v>2130</v>
      </c>
      <c r="J21" s="2">
        <v>20</v>
      </c>
      <c r="L21" s="3">
        <v>359100</v>
      </c>
    </row>
    <row r="22" spans="2:12">
      <c r="B22" s="2">
        <v>21</v>
      </c>
      <c r="C22" s="4">
        <v>1720</v>
      </c>
      <c r="D22" s="4">
        <v>2290</v>
      </c>
      <c r="G22" s="3">
        <v>359100</v>
      </c>
      <c r="I22" s="4">
        <v>2290</v>
      </c>
      <c r="J22" s="2">
        <v>21</v>
      </c>
      <c r="L22" s="3">
        <v>385700</v>
      </c>
    </row>
    <row r="23" spans="2:12">
      <c r="B23" s="2">
        <v>22</v>
      </c>
      <c r="C23" s="4">
        <v>1840</v>
      </c>
      <c r="D23" s="4">
        <v>2450</v>
      </c>
      <c r="G23" s="3">
        <v>385700</v>
      </c>
      <c r="I23" s="4">
        <v>2450</v>
      </c>
      <c r="J23" s="2">
        <v>22</v>
      </c>
      <c r="L23" s="3">
        <v>412300</v>
      </c>
    </row>
    <row r="24" spans="2:12">
      <c r="B24" s="2">
        <v>23</v>
      </c>
      <c r="C24" s="4">
        <v>1970</v>
      </c>
      <c r="D24" s="4">
        <v>2620</v>
      </c>
      <c r="G24" s="3">
        <v>412300</v>
      </c>
      <c r="I24" s="4">
        <v>2620</v>
      </c>
      <c r="J24" s="2">
        <v>23</v>
      </c>
      <c r="L24" s="3">
        <v>438900</v>
      </c>
    </row>
    <row r="25" spans="2:12">
      <c r="B25" s="2">
        <v>24</v>
      </c>
      <c r="C25" s="4">
        <v>2090</v>
      </c>
      <c r="D25" s="4">
        <v>2780</v>
      </c>
      <c r="G25" s="3">
        <v>438900</v>
      </c>
      <c r="I25" s="4">
        <v>2780</v>
      </c>
      <c r="J25" s="2">
        <v>24</v>
      </c>
      <c r="L25" s="3">
        <v>465500</v>
      </c>
    </row>
    <row r="26" spans="2:12">
      <c r="B26" s="2">
        <v>25</v>
      </c>
      <c r="C26" s="4">
        <v>2210</v>
      </c>
      <c r="D26" s="4">
        <v>2950</v>
      </c>
      <c r="G26" s="3">
        <v>465500</v>
      </c>
      <c r="I26" s="4">
        <v>2950</v>
      </c>
      <c r="J26" s="2">
        <v>25</v>
      </c>
      <c r="L26" s="3">
        <v>492100</v>
      </c>
    </row>
    <row r="27" spans="2:12">
      <c r="B27" s="2">
        <v>26</v>
      </c>
      <c r="C27" s="4">
        <v>2340</v>
      </c>
      <c r="D27" s="4">
        <v>3110</v>
      </c>
      <c r="G27" s="3">
        <v>492100</v>
      </c>
      <c r="I27" s="4">
        <v>3110</v>
      </c>
      <c r="J27" s="2">
        <v>26</v>
      </c>
      <c r="L27" s="3">
        <v>525350</v>
      </c>
    </row>
    <row r="28" spans="2:12">
      <c r="B28" s="2">
        <v>27</v>
      </c>
      <c r="C28" s="4">
        <v>2520</v>
      </c>
      <c r="D28" s="4">
        <v>3350</v>
      </c>
      <c r="G28" s="3">
        <v>525350</v>
      </c>
      <c r="I28" s="4">
        <v>3350</v>
      </c>
      <c r="J28" s="2">
        <v>27</v>
      </c>
      <c r="L28" s="3">
        <v>565250</v>
      </c>
    </row>
    <row r="29" spans="2:12">
      <c r="B29" s="2">
        <v>28</v>
      </c>
      <c r="C29" s="4">
        <v>2710</v>
      </c>
      <c r="D29" s="4">
        <v>3600</v>
      </c>
      <c r="G29" s="3">
        <v>565250</v>
      </c>
      <c r="I29" s="4">
        <v>3600</v>
      </c>
      <c r="J29" s="2">
        <v>28</v>
      </c>
      <c r="L29" s="3">
        <v>605150</v>
      </c>
    </row>
    <row r="30" spans="2:12">
      <c r="B30" s="2">
        <v>29</v>
      </c>
      <c r="C30" s="4">
        <v>2890</v>
      </c>
      <c r="D30" s="4">
        <v>3850</v>
      </c>
      <c r="G30" s="3">
        <v>605150</v>
      </c>
      <c r="I30" s="4">
        <v>3850</v>
      </c>
      <c r="J30" s="2">
        <v>29</v>
      </c>
      <c r="L30" s="3">
        <v>645050</v>
      </c>
    </row>
    <row r="31" spans="2:12">
      <c r="B31" s="2">
        <v>30</v>
      </c>
      <c r="C31" s="4">
        <v>3080</v>
      </c>
      <c r="D31" s="4">
        <v>4090</v>
      </c>
      <c r="G31" s="3">
        <v>645050</v>
      </c>
      <c r="I31" s="4">
        <v>4090</v>
      </c>
      <c r="J31" s="2">
        <v>30</v>
      </c>
      <c r="L31" s="3">
        <v>684950</v>
      </c>
    </row>
    <row r="32" spans="2:12">
      <c r="B32" s="2">
        <v>31</v>
      </c>
      <c r="C32" s="4">
        <v>3260</v>
      </c>
      <c r="D32" s="4">
        <v>4340</v>
      </c>
      <c r="G32" s="3">
        <v>684950</v>
      </c>
      <c r="I32" s="4">
        <v>4340</v>
      </c>
      <c r="J32" s="2">
        <v>31</v>
      </c>
      <c r="L32" s="3">
        <v>724850</v>
      </c>
    </row>
    <row r="33" spans="2:12">
      <c r="B33" s="2">
        <v>32</v>
      </c>
      <c r="C33" s="4">
        <v>3450</v>
      </c>
      <c r="D33" s="4">
        <v>4580</v>
      </c>
      <c r="G33" s="3">
        <v>724850</v>
      </c>
      <c r="I33" s="4">
        <v>4580</v>
      </c>
      <c r="J33" s="2">
        <v>32</v>
      </c>
      <c r="L33" s="3">
        <v>764750</v>
      </c>
    </row>
    <row r="34" spans="2:12">
      <c r="B34" s="2">
        <v>33</v>
      </c>
      <c r="C34" s="4">
        <v>3630</v>
      </c>
      <c r="D34" s="4">
        <v>4830</v>
      </c>
      <c r="G34" s="3">
        <v>764750</v>
      </c>
      <c r="I34" s="4">
        <v>4830</v>
      </c>
      <c r="J34" s="2">
        <v>33</v>
      </c>
      <c r="L34" s="3">
        <v>804650</v>
      </c>
    </row>
    <row r="35" spans="2:12">
      <c r="B35" s="2">
        <v>34</v>
      </c>
      <c r="C35" s="4">
        <v>3820</v>
      </c>
      <c r="D35" s="4">
        <v>5080</v>
      </c>
      <c r="G35" s="3">
        <v>804650</v>
      </c>
      <c r="I35" s="4">
        <v>5080</v>
      </c>
      <c r="J35" s="2">
        <v>34</v>
      </c>
      <c r="L35" s="3">
        <v>844550</v>
      </c>
    </row>
    <row r="36" spans="2:12">
      <c r="B36" s="2">
        <v>35</v>
      </c>
      <c r="C36" s="4">
        <v>4000</v>
      </c>
      <c r="D36" s="4">
        <v>5320</v>
      </c>
      <c r="G36" s="3">
        <v>844550</v>
      </c>
      <c r="I36" s="4">
        <v>5320</v>
      </c>
      <c r="J36" s="2">
        <v>35</v>
      </c>
      <c r="L36" s="3">
        <v>884450</v>
      </c>
    </row>
    <row r="37" spans="2:12">
      <c r="B37" s="2">
        <v>36</v>
      </c>
      <c r="C37" s="4">
        <v>4180</v>
      </c>
      <c r="D37" s="4">
        <v>5570</v>
      </c>
      <c r="G37" s="3">
        <v>884450</v>
      </c>
      <c r="I37" s="4">
        <v>5570</v>
      </c>
      <c r="J37" s="2">
        <v>36</v>
      </c>
      <c r="L37" s="3">
        <v>924350</v>
      </c>
    </row>
    <row r="38" spans="2:12">
      <c r="B38" s="2">
        <v>37</v>
      </c>
      <c r="C38" s="4">
        <v>4370</v>
      </c>
      <c r="D38" s="4">
        <v>5810</v>
      </c>
      <c r="G38" s="3">
        <v>924350</v>
      </c>
      <c r="I38" s="4">
        <v>5810</v>
      </c>
      <c r="J38" s="2">
        <v>37</v>
      </c>
      <c r="L38" s="3">
        <v>970900</v>
      </c>
    </row>
    <row r="39" spans="2:12">
      <c r="B39" s="2">
        <v>38</v>
      </c>
      <c r="C39" s="4">
        <v>4620</v>
      </c>
      <c r="D39" s="4">
        <v>6140</v>
      </c>
      <c r="G39" s="3">
        <v>970900</v>
      </c>
      <c r="I39" s="4">
        <v>6140</v>
      </c>
      <c r="J39" s="2">
        <v>38</v>
      </c>
      <c r="L39" s="3">
        <v>1024100</v>
      </c>
    </row>
    <row r="40" spans="2:12">
      <c r="B40" s="2">
        <v>39</v>
      </c>
      <c r="C40" s="4">
        <v>4860</v>
      </c>
      <c r="D40" s="4">
        <v>6470</v>
      </c>
      <c r="G40" s="3">
        <v>1024100</v>
      </c>
      <c r="I40" s="4">
        <v>6470</v>
      </c>
      <c r="J40" s="2">
        <v>39</v>
      </c>
      <c r="L40" s="3">
        <v>1077300</v>
      </c>
    </row>
    <row r="41" spans="2:12">
      <c r="B41" s="2">
        <v>40</v>
      </c>
      <c r="C41" s="4">
        <v>5110</v>
      </c>
      <c r="D41" s="4">
        <v>6800</v>
      </c>
      <c r="G41" s="3">
        <v>1077300</v>
      </c>
      <c r="I41" s="4">
        <v>6800</v>
      </c>
      <c r="J41" s="2">
        <v>40</v>
      </c>
      <c r="L41" s="3">
        <v>1137150</v>
      </c>
    </row>
    <row r="42" spans="2:12">
      <c r="B42" s="2">
        <v>41</v>
      </c>
      <c r="C42" s="4">
        <v>5420</v>
      </c>
      <c r="D42" s="4">
        <v>7210</v>
      </c>
      <c r="G42" s="3">
        <v>1137150</v>
      </c>
      <c r="I42" s="4">
        <v>7210</v>
      </c>
      <c r="J42" s="2">
        <v>41</v>
      </c>
      <c r="L42" s="3">
        <v>1203650</v>
      </c>
    </row>
    <row r="43" spans="2:12">
      <c r="B43" s="2">
        <v>42</v>
      </c>
      <c r="C43" s="4">
        <v>5730</v>
      </c>
      <c r="D43" s="4">
        <v>7620</v>
      </c>
      <c r="G43" s="3">
        <v>1203650</v>
      </c>
      <c r="I43" s="4">
        <v>7620</v>
      </c>
      <c r="J43" s="2">
        <v>42</v>
      </c>
      <c r="L43" s="3">
        <v>1270150</v>
      </c>
    </row>
    <row r="44" spans="2:12">
      <c r="B44" s="2">
        <v>43</v>
      </c>
      <c r="C44" s="4">
        <v>6030</v>
      </c>
      <c r="D44" s="4">
        <v>8030</v>
      </c>
      <c r="G44" s="3">
        <v>1270150</v>
      </c>
      <c r="I44" s="4">
        <v>8030</v>
      </c>
      <c r="J44" s="2">
        <v>43</v>
      </c>
      <c r="L44" s="3">
        <v>1336650</v>
      </c>
    </row>
    <row r="45" spans="2:12">
      <c r="B45" s="2">
        <v>44</v>
      </c>
      <c r="C45" s="4">
        <v>6340</v>
      </c>
      <c r="D45" s="4">
        <v>8440</v>
      </c>
      <c r="G45" s="3">
        <v>1336650</v>
      </c>
      <c r="I45" s="4">
        <v>8440</v>
      </c>
      <c r="J45" s="2">
        <v>44</v>
      </c>
      <c r="L45" s="3">
        <v>1403150</v>
      </c>
    </row>
    <row r="46" spans="2:12">
      <c r="B46" s="2">
        <v>45</v>
      </c>
      <c r="C46" s="4">
        <v>6710</v>
      </c>
      <c r="D46" s="4">
        <v>8930</v>
      </c>
      <c r="G46" s="3">
        <v>1403150</v>
      </c>
      <c r="I46" s="4">
        <v>8930</v>
      </c>
      <c r="J46" s="2">
        <v>45</v>
      </c>
      <c r="L46" s="3">
        <v>1482950</v>
      </c>
    </row>
    <row r="47" spans="2:12">
      <c r="B47" s="2">
        <v>46</v>
      </c>
      <c r="C47" s="4">
        <v>7080</v>
      </c>
      <c r="D47" s="4">
        <v>9420</v>
      </c>
      <c r="G47" s="3">
        <v>1482950</v>
      </c>
      <c r="I47" s="4">
        <v>9420</v>
      </c>
      <c r="J47" s="2">
        <v>46</v>
      </c>
      <c r="L47" s="3">
        <v>1562750</v>
      </c>
    </row>
    <row r="48" spans="2:12">
      <c r="B48" s="2">
        <v>47</v>
      </c>
      <c r="C48" s="4">
        <v>7450</v>
      </c>
      <c r="D48" s="4">
        <v>9910</v>
      </c>
      <c r="G48" s="3">
        <v>1562750</v>
      </c>
      <c r="I48" s="4">
        <v>9910</v>
      </c>
      <c r="J48" s="2">
        <v>47</v>
      </c>
      <c r="L48" s="3">
        <v>1642550</v>
      </c>
    </row>
    <row r="49" spans="2:12">
      <c r="B49" s="2">
        <v>48</v>
      </c>
      <c r="C49" s="4">
        <v>7820</v>
      </c>
      <c r="D49" s="4">
        <v>10400</v>
      </c>
      <c r="G49" s="3">
        <v>1642550</v>
      </c>
      <c r="I49" s="4">
        <v>10400</v>
      </c>
      <c r="J49" s="2">
        <v>48</v>
      </c>
      <c r="L49" s="3">
        <v>1722350</v>
      </c>
    </row>
    <row r="50" spans="2:12">
      <c r="B50" s="2">
        <v>49</v>
      </c>
      <c r="C50" s="4">
        <v>8190</v>
      </c>
      <c r="D50" s="4">
        <v>10890</v>
      </c>
      <c r="G50" s="3">
        <v>1722350</v>
      </c>
      <c r="I50" s="4">
        <v>10890</v>
      </c>
      <c r="J50" s="2">
        <v>49</v>
      </c>
      <c r="L50" s="3">
        <v>1802150</v>
      </c>
    </row>
    <row r="51" spans="2:12">
      <c r="B51" s="2">
        <v>50</v>
      </c>
      <c r="C51" s="4">
        <v>8560</v>
      </c>
      <c r="D51" s="4">
        <v>11390</v>
      </c>
      <c r="G51" s="3">
        <v>1802150</v>
      </c>
      <c r="I51" s="4">
        <v>11390</v>
      </c>
      <c r="J51" s="2">
        <v>50</v>
      </c>
      <c r="L51" s="4"/>
    </row>
  </sheetData>
  <phoneticPr fontId="3"/>
  <pageMargins left="0.7" right="0.7" top="0.75" bottom="0.75" header="0.3" footer="0.3"/>
  <pageSetup paperSize="9" scale="8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提出書類一覧</vt:lpstr>
      <vt:lpstr>①-1 事業者基本情報</vt:lpstr>
      <vt:lpstr>①-2 支出計画書</vt:lpstr>
      <vt:lpstr>①-3 交付申請書（様式第１）</vt:lpstr>
      <vt:lpstr>①-4 役員名簿</vt:lpstr>
      <vt:lpstr>①-5 人件費単価計算書</vt:lpstr>
      <vt:lpstr>①-6 人件費計算根拠</vt:lpstr>
      <vt:lpstr>参考） 支出計画の根拠がわかる資料例</vt:lpstr>
      <vt:lpstr>健保等級単価一覧表</vt:lpstr>
      <vt:lpstr>プルダウン</vt:lpstr>
      <vt:lpstr>'①-1 事業者基本情報'!Print_Area</vt:lpstr>
      <vt:lpstr>'①-2 支出計画書'!Print_Area</vt:lpstr>
      <vt:lpstr>'①-3 交付申請書（様式第１）'!Print_Area</vt:lpstr>
      <vt:lpstr>'①-4 役員名簿'!Print_Area</vt:lpstr>
      <vt:lpstr>'①-5 人件費単価計算書'!Print_Area</vt:lpstr>
      <vt:lpstr>'①-6 人件費計算根拠'!Print_Area</vt:lpstr>
      <vt:lpstr>提出書類一覧!Print_Area</vt:lpstr>
      <vt:lpstr>'①-2 支出計画書'!Print_Titles</vt:lpstr>
      <vt:lpstr>'①-6 人件費計算根拠'!Print_Titles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2020-06-24T05:51:26Z</dcterms:created>
  <dcterms:modified xsi:type="dcterms:W3CDTF">2024-04-11T02:48:07Z</dcterms:modified>
</cp:coreProperties>
</file>